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BSUoS Forecast Report\FY_1920\"/>
    </mc:Choice>
  </mc:AlternateContent>
  <bookViews>
    <workbookView xWindow="0" yWindow="0" windowWidth="28800" windowHeight="12195"/>
  </bookViews>
  <sheets>
    <sheet name="Actual" sheetId="1" r:id="rId1"/>
    <sheet name="Forecast" sheetId="2" r:id="rId2"/>
    <sheet name="Accuracy" sheetId="3" r:id="rId3"/>
    <sheet name="Monthly Summary Actual" sheetId="4" r:id="rId4"/>
    <sheet name="Weekly Summary Actual" sheetId="5" r:id="rId5"/>
    <sheet name="Monthly Summary Forecast" sheetId="6" r:id="rId6"/>
    <sheet name="All Monthly" sheetId="7" r:id="rId7"/>
  </sheets>
  <externalReferences>
    <externalReference r:id="rId8"/>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5" hidden="1">#REF!</definedName>
    <definedName name="_xlnm._FilterDatabase" localSheetId="4" hidden="1">#REF!</definedName>
    <definedName name="_xlnm._FilterDatabase" hidden="1">#REF!</definedName>
    <definedName name="_FilterDatabase_old" localSheetId="1" hidden="1">#REF!</definedName>
    <definedName name="_FilterDatabase_old" localSheetId="5" hidden="1">#REF!</definedName>
    <definedName name="_FilterDatabase_old" localSheetId="4" hidden="1">#REF!</definedName>
    <definedName name="_FilterDatabase_old" hidden="1">#REF!</definedName>
    <definedName name="ACTMW">OFFSET('[2]APX SPNIRP'!$C$1,0,0,COUNTA('[2]APX SPNIRP'!$C:$C),1)</definedName>
    <definedName name="ActualData">'[3]Finance Schedule OLD'!$AA$39:$AA$87,'[3]Finance Schedule OLD'!$AA$127:$AA$158</definedName>
    <definedName name="ActualDataOLD">'[4]Finance Schedule OLD'!$AA$39:$AA$87,'[4]Finance Schedule OLD'!$AA$127:$AA$158</definedName>
    <definedName name="BlackStart_Date" localSheetId="1">#REF!</definedName>
    <definedName name="BlackStart_Date" localSheetId="5">#REF!</definedName>
    <definedName name="BlackStart_Date" localSheetId="4">#REF!</definedName>
    <definedName name="BlackStart_Date">#REF!</definedName>
    <definedName name="BlackStart_Month" localSheetId="1">#REF!</definedName>
    <definedName name="BlackStart_Month" localSheetId="5">#REF!</definedName>
    <definedName name="BlackStart_Month" localSheetId="4">#REF!</definedName>
    <definedName name="BlackStart_Month">#REF!</definedName>
    <definedName name="BMU_1" localSheetId="1">OFFSET(#REF!,0,0,COUNTA(#REF!),1)</definedName>
    <definedName name="BMU_1" localSheetId="5">OFFSET(#REF!,0,0,COUNTA(#REF!),1)</definedName>
    <definedName name="BMU_1" localSheetId="4">OFFSET(#REF!,0,0,COUNTA(#REF!),1)</definedName>
    <definedName name="BMU_1">OFFSET(#REF!,0,0,COUNTA(#REF!),1)</definedName>
    <definedName name="BMU_2" localSheetId="1">OFFSET(#REF!,0,0,COUNTA(#REF!),1)</definedName>
    <definedName name="BMU_2" localSheetId="5">OFFSET(#REF!,0,0,COUNTA(#REF!),1)</definedName>
    <definedName name="BMU_2" localSheetId="4">OFFSET(#REF!,0,0,COUNTA(#REF!),1)</definedName>
    <definedName name="BMU_2">OFFSET(#REF!,0,0,COUNTA(#REF!),1)</definedName>
    <definedName name="BMU_3" localSheetId="1">OFFSET(#REF!,0,0,COUNTA(#REF!),1)</definedName>
    <definedName name="BMU_3" localSheetId="5">OFFSET(#REF!,0,0,COUNTA(#REF!),1)</definedName>
    <definedName name="BMU_3" localSheetId="4">OFFSET(#REF!,0,0,COUNTA(#REF!),1)</definedName>
    <definedName name="BMU_3">OFFSET(#REF!,0,0,COUNTA(#REF!),1)</definedName>
    <definedName name="BMU_4" localSheetId="1">OFFSET(#REF!,0,0,COUNTA(#REF!),1)</definedName>
    <definedName name="BMU_4" localSheetId="5">OFFSET(#REF!,0,0,COUNTA(#REF!),1)</definedName>
    <definedName name="BMU_4" localSheetId="4">OFFSET(#REF!,0,0,COUNTA(#REF!),1)</definedName>
    <definedName name="BMU_4">OFFSET(#REF!,0,0,COUNTA(#REF!),1)</definedName>
    <definedName name="BS_FC_Filepath">[5]Settings!$C$16</definedName>
    <definedName name="BS_TGT_Filepath">[5]Settings!$C$17</definedName>
    <definedName name="BSUoSVol_Updated" localSheetId="1">#REF!</definedName>
    <definedName name="BSUoSVol_Updated" localSheetId="5">#REF!</definedName>
    <definedName name="BSUoSVol_Updated" localSheetId="4">#REF!</definedName>
    <definedName name="BSUoSVol_Updated">#REF!</definedName>
    <definedName name="CST_FC_Filepath">[5]Settings!$C$9</definedName>
    <definedName name="CST_TGT_Filepath">[5]Settings!$C$12</definedName>
    <definedName name="Current_Target_Date">[5]Data_Import_Scheme!$C$10:$C$738</definedName>
    <definedName name="Current_Target_Month">[5]Data_Import_Scheme!$A$10:$A$738</definedName>
    <definedName name="End_Date">[2]Control!$J$4</definedName>
    <definedName name="Eng_fc_File">'[2]ROP Settings'!$E$26</definedName>
    <definedName name="Eng_FC_Filepath">[5]Settings!$C$8</definedName>
    <definedName name="Eng_Tgt_File">'[2]ROP Settings'!$E$27</definedName>
    <definedName name="ENG_TGT_Filepath">[5]Settings!$C$11</definedName>
    <definedName name="EntAccountsActual">'[3]Finance Schedule OLD'!$F$39:$F$87,'[3]Finance Schedule OLD'!$F$127:$F$158</definedName>
    <definedName name="EntAccountsActualOLD">'[4]Finance Schedule OLD'!$F$39:$F$87,'[4]Finance Schedule OLD'!$F$127:$F$158</definedName>
    <definedName name="Entity" localSheetId="1">#REF!</definedName>
    <definedName name="Entity" localSheetId="5">#REF!</definedName>
    <definedName name="Entity" localSheetId="4">#REF!</definedName>
    <definedName name="Entity">#REF!</definedName>
    <definedName name="EXP_CST_DR" localSheetId="1">#REF!</definedName>
    <definedName name="EXP_CST_DR" localSheetId="5">#REF!</definedName>
    <definedName name="EXP_CST_DR" localSheetId="4">#REF!</definedName>
    <definedName name="EXP_CST_DR">#REF!</definedName>
    <definedName name="FC_Data_Location">'[2]Updating The BSIS ROP'!$C$27</definedName>
    <definedName name="File_Drive" localSheetId="1">#REF!</definedName>
    <definedName name="File_Drive" localSheetId="5">#REF!</definedName>
    <definedName name="File_Drive" localSheetId="4">#REF!</definedName>
    <definedName name="File_Drive">#REF!</definedName>
    <definedName name="File_Name" localSheetId="1">#REF!</definedName>
    <definedName name="File_Name" localSheetId="5">#REF!</definedName>
    <definedName name="File_Name" localSheetId="4">#REF!</definedName>
    <definedName name="File_Name">#REF!</definedName>
    <definedName name="file_per" localSheetId="1">#REF!</definedName>
    <definedName name="file_per" localSheetId="5">#REF!</definedName>
    <definedName name="file_per" localSheetId="4">#REF!</definedName>
    <definedName name="file_per">#REF!</definedName>
    <definedName name="Forecast_Date">[5]Data_Import_Forecast!$C$10:$C$739</definedName>
    <definedName name="Forecast_DateY1">[5]Data_Import_Forecast!$C$10:$C$374</definedName>
    <definedName name="Forecast_Month">[5]Data_Import_Forecast!$A$10:$A$739</definedName>
    <definedName name="Forecast_MonthY1">[5]Data_Import_Forecast!$A$10:$A$374</definedName>
    <definedName name="ForecastDailyData">[1]Forecast_Daily!#REF!</definedName>
    <definedName name="IBMC_PATH" localSheetId="1">'[2]ROP Settings'!#REF!</definedName>
    <definedName name="IBMC_PATH" localSheetId="5">'[2]ROP Settings'!#REF!</definedName>
    <definedName name="IBMC_PATH" localSheetId="4">'[2]ROP Settings'!#REF!</definedName>
    <definedName name="IBMC_PATH">'[2]ROP Settings'!#REF!</definedName>
    <definedName name="Initial_Forecast_Date">[5]Fixed_Initial_Forecast!$C$10:$C$739</definedName>
    <definedName name="Initial_Forecast_Month">[5]Fixed_Initial_Forecast!$A$10:$A$739</definedName>
    <definedName name="LAST_DAY">'[2]TOAD Query_Trades'!$O$10</definedName>
    <definedName name="Last_Entrade_update">'[2]Updating The BSIS ROP'!$C$56</definedName>
    <definedName name="lastmonth">'[6]Last Month Detail'!$B$2:$S$68</definedName>
    <definedName name="Metered_Wind_GB_PCent">[5]Settings!$C$22</definedName>
    <definedName name="Month_End_Date">[5]Settings!$C$4</definedName>
    <definedName name="Month_No" localSheetId="1">#REF!</definedName>
    <definedName name="Month_No" localSheetId="5">#REF!</definedName>
    <definedName name="Month_No" localSheetId="4">#REF!</definedName>
    <definedName name="Month_No">#REF!</definedName>
    <definedName name="Month_Start_Date">[5]Settings!$C$3</definedName>
    <definedName name="multiplecharts">'[6]Last Month Graphs'!$B$1:$AW$131</definedName>
    <definedName name="Niv_error_num">[2]Daily_Error_Check!$J$1</definedName>
    <definedName name="Niv_Start">'[2]NIV check'!$J$3</definedName>
    <definedName name="Output_Summary_Monthly_Costs">[5]ByMonth!$B$55:$AC$76</definedName>
    <definedName name="Output_Summary_Table_Year1">[5]Summary!$B$29:$I$51</definedName>
    <definedName name="Outturn_Date">[5]Data_Import_Outturn!$C$10:$C$739</definedName>
    <definedName name="Outturn_Eng_Imb">[5]Data_Import_Outturn!$K$10:$K$740,[5]Data_Import_Outturn!$AA$10:$AA$740,[5]Data_Import_Outturn!$AL$10:$AL$740</definedName>
    <definedName name="Outturn_Month">[5]Data_Import_Outturn!$A$10:$A$739</definedName>
    <definedName name="OutturnDailyData" localSheetId="1">#REF!</definedName>
    <definedName name="OutturnDailyData" localSheetId="5">#REF!</definedName>
    <definedName name="OutturnDailyData" localSheetId="4">#REF!</definedName>
    <definedName name="OutturnDailyData">#REF!</definedName>
    <definedName name="_xlnm.Print_Area" localSheetId="2">Accuracy!$A$1:$R$42</definedName>
    <definedName name="_xlnm.Print_Area" localSheetId="0">Actual!$A$1:$P$45</definedName>
    <definedName name="_xlnm.Print_Area" localSheetId="1">Forecast!$A$1:$AB$66</definedName>
    <definedName name="R_version">'[2]Updating The BSIS ROP'!$C$58</definedName>
    <definedName name="range_AllHistory" localSheetId="1">OFFSET(#REF!,0,0,COUNTA(#REF!),7)</definedName>
    <definedName name="range_AllHistory" localSheetId="5">OFFSET(#REF!,0,0,COUNTA(#REF!),7)</definedName>
    <definedName name="range_AllHistory" localSheetId="4">OFFSET(#REF!,0,0,COUNTA(#REF!),7)</definedName>
    <definedName name="range_AllHistory">OFFSET(#REF!,0,0,COUNTA(#REF!),7)</definedName>
    <definedName name="range_PriceHistory" localSheetId="1">OFFSET(#REF!,0,0,COUNTA(#REF!),2)</definedName>
    <definedName name="range_PriceHistory" localSheetId="5">OFFSET(#REF!,0,0,COUNTA(#REF!),2)</definedName>
    <definedName name="range_PriceHistory" localSheetId="4">OFFSET(#REF!,0,0,COUNTA(#REF!),2)</definedName>
    <definedName name="range_PriceHistory">OFFSET(#REF!,0,0,COUNTA(#REF!),2)</definedName>
    <definedName name="range_UnitHistory">OFFSET('[2]APX SPNIRP'!$C$1,0,0,COUNTA('[2]APX SPNIRP'!$C:$C),5)</definedName>
    <definedName name="Ref_Date_NP">'[2]Updating The BSIS ROP'!$J$3</definedName>
    <definedName name="Report_Month">[5]Settings!$C$5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'[2]NIV check'!$J$13</definedName>
    <definedName name="rng_3">'[2]NIV check'!$J$6</definedName>
    <definedName name="rng_4">'[2]NIV check'!$J$7</definedName>
    <definedName name="rng_5">'[2]NIV check'!$J$8</definedName>
    <definedName name="rng_6">'[2]NIV check'!$J$9</definedName>
    <definedName name="rng_7">'[2]NIV check'!$J$10</definedName>
    <definedName name="rng_8">'[2]NIV check'!$J$11</definedName>
    <definedName name="rng_9">'[2]NIV check'!$J$12</definedName>
    <definedName name="ROP_CUTOFF_DATE">'[2]ROP Settings'!$C$3</definedName>
    <definedName name="ROP_Filepath">[5]Settings!$C$14</definedName>
    <definedName name="ROP_START_DATE">'[2]ROP Settings'!$C$2</definedName>
    <definedName name="Start_Date">[2]Control!$J$3</definedName>
    <definedName name="Sumtable">'[6]Summary Table'!$B$3:$L$18</definedName>
    <definedName name="Total_Wind_Value">[5]Settings!$C$23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7" l="1"/>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U25" i="6"/>
  <c r="T25" i="6"/>
  <c r="P25" i="6"/>
  <c r="U24" i="6"/>
  <c r="T24" i="6"/>
  <c r="P24" i="6"/>
  <c r="U23" i="6"/>
  <c r="T23" i="6"/>
  <c r="P23" i="6"/>
  <c r="U22" i="6"/>
  <c r="P22" i="6"/>
  <c r="T22" i="6" s="1"/>
  <c r="U21" i="6"/>
  <c r="T21" i="6"/>
  <c r="P21" i="6"/>
  <c r="U20" i="6"/>
  <c r="T20" i="6"/>
  <c r="P20" i="6"/>
  <c r="U19" i="6"/>
  <c r="T19" i="6"/>
  <c r="P19" i="6"/>
  <c r="U18" i="6"/>
  <c r="P18" i="6"/>
  <c r="T18" i="6" s="1"/>
  <c r="U17" i="6"/>
  <c r="T17" i="6"/>
  <c r="P17" i="6"/>
  <c r="U16" i="6"/>
  <c r="T16" i="6"/>
  <c r="P16" i="6"/>
  <c r="U15" i="6"/>
  <c r="T15" i="6"/>
  <c r="P15" i="6"/>
  <c r="U14" i="6"/>
  <c r="P14" i="6"/>
  <c r="T14" i="6" s="1"/>
  <c r="U13" i="6"/>
  <c r="T13" i="6"/>
  <c r="P13" i="6"/>
  <c r="U12" i="6"/>
  <c r="T12" i="6"/>
  <c r="P12" i="6"/>
  <c r="U11" i="6"/>
  <c r="T11" i="6"/>
  <c r="P11" i="6"/>
  <c r="U10" i="6"/>
  <c r="P10" i="6"/>
  <c r="T10" i="6" s="1"/>
  <c r="U9" i="6"/>
  <c r="P9" i="6"/>
  <c r="T9" i="6" s="1"/>
  <c r="U8" i="6"/>
  <c r="T8" i="6"/>
  <c r="P8" i="6"/>
  <c r="U7" i="6"/>
  <c r="T7" i="6"/>
  <c r="P7" i="6"/>
  <c r="U6" i="6"/>
  <c r="P6" i="6"/>
  <c r="T6" i="6" s="1"/>
  <c r="U5" i="6"/>
  <c r="T5" i="6"/>
  <c r="P5" i="6"/>
  <c r="U4" i="6"/>
  <c r="T4" i="6"/>
  <c r="P4" i="6"/>
  <c r="U3" i="6"/>
  <c r="T3" i="6"/>
  <c r="P3" i="6"/>
  <c r="U2" i="6"/>
  <c r="P2" i="6"/>
  <c r="T2" i="6" s="1"/>
  <c r="V54" i="5"/>
  <c r="R54" i="5"/>
  <c r="R53" i="5"/>
  <c r="V53" i="5" s="1"/>
  <c r="V52" i="5"/>
  <c r="R52" i="5"/>
  <c r="R51" i="5"/>
  <c r="V51" i="5" s="1"/>
  <c r="V50" i="5"/>
  <c r="R50" i="5"/>
  <c r="R49" i="5"/>
  <c r="V49" i="5" s="1"/>
  <c r="V48" i="5"/>
  <c r="R48" i="5"/>
  <c r="R47" i="5"/>
  <c r="V47" i="5" s="1"/>
  <c r="V46" i="5"/>
  <c r="R46" i="5"/>
  <c r="R45" i="5"/>
  <c r="V45" i="5" s="1"/>
  <c r="V44" i="5"/>
  <c r="R44" i="5"/>
  <c r="R43" i="5"/>
  <c r="V43" i="5" s="1"/>
  <c r="V42" i="5"/>
  <c r="R42" i="5"/>
  <c r="R41" i="5"/>
  <c r="V41" i="5" s="1"/>
  <c r="V40" i="5"/>
  <c r="R40" i="5"/>
  <c r="R39" i="5"/>
  <c r="V39" i="5" s="1"/>
  <c r="V38" i="5"/>
  <c r="R38" i="5"/>
  <c r="R37" i="5"/>
  <c r="V37" i="5" s="1"/>
  <c r="V36" i="5"/>
  <c r="R36" i="5"/>
  <c r="R35" i="5"/>
  <c r="V35" i="5" s="1"/>
  <c r="V34" i="5"/>
  <c r="R34" i="5"/>
  <c r="R33" i="5"/>
  <c r="V33" i="5" s="1"/>
  <c r="V32" i="5"/>
  <c r="R32" i="5"/>
  <c r="R31" i="5"/>
  <c r="V31" i="5" s="1"/>
  <c r="V30" i="5"/>
  <c r="R30" i="5"/>
  <c r="R29" i="5"/>
  <c r="V29" i="5" s="1"/>
  <c r="V28" i="5"/>
  <c r="R28" i="5"/>
  <c r="R27" i="5"/>
  <c r="V27" i="5" s="1"/>
  <c r="V26" i="5"/>
  <c r="R26" i="5"/>
  <c r="R25" i="5"/>
  <c r="V25" i="5" s="1"/>
  <c r="V24" i="5"/>
  <c r="R24" i="5"/>
  <c r="R23" i="5"/>
  <c r="V23" i="5" s="1"/>
  <c r="V22" i="5"/>
  <c r="R22" i="5"/>
  <c r="R21" i="5"/>
  <c r="V21" i="5" s="1"/>
  <c r="V20" i="5"/>
  <c r="R20" i="5"/>
  <c r="R19" i="5"/>
  <c r="V19" i="5" s="1"/>
  <c r="V18" i="5"/>
  <c r="R18" i="5"/>
  <c r="R17" i="5"/>
  <c r="V17" i="5" s="1"/>
  <c r="V16" i="5"/>
  <c r="R16" i="5"/>
  <c r="R15" i="5"/>
  <c r="V15" i="5" s="1"/>
  <c r="V14" i="5"/>
  <c r="R14" i="5"/>
  <c r="R13" i="5"/>
  <c r="V13" i="5" s="1"/>
  <c r="V12" i="5"/>
  <c r="R12" i="5"/>
  <c r="R11" i="5"/>
  <c r="V11" i="5" s="1"/>
  <c r="V10" i="5"/>
  <c r="R10" i="5"/>
  <c r="R9" i="5"/>
  <c r="V9" i="5" s="1"/>
  <c r="V8" i="5"/>
  <c r="R8" i="5"/>
  <c r="R7" i="5"/>
  <c r="V7" i="5" s="1"/>
  <c r="V6" i="5"/>
  <c r="R6" i="5"/>
  <c r="R5" i="5"/>
  <c r="V5" i="5" s="1"/>
  <c r="V4" i="5"/>
  <c r="R4" i="5"/>
  <c r="R3" i="5"/>
  <c r="V3" i="5" s="1"/>
  <c r="V2" i="5"/>
  <c r="R2" i="5"/>
  <c r="P13" i="4"/>
  <c r="P35" i="1" s="1"/>
  <c r="P40" i="1" s="1"/>
  <c r="B4" i="1" s="1"/>
  <c r="U12" i="4"/>
  <c r="P12" i="4"/>
  <c r="P11" i="4"/>
  <c r="U11" i="4" s="1"/>
  <c r="U10" i="4"/>
  <c r="P10" i="4"/>
  <c r="P9" i="4"/>
  <c r="L35" i="1" s="1"/>
  <c r="L40" i="1" s="1"/>
  <c r="U8" i="4"/>
  <c r="P8" i="4"/>
  <c r="P7" i="4"/>
  <c r="U7" i="4" s="1"/>
  <c r="U6" i="4"/>
  <c r="P6" i="4"/>
  <c r="P5" i="4"/>
  <c r="H35" i="1" s="1"/>
  <c r="H40" i="1" s="1"/>
  <c r="U4" i="4"/>
  <c r="P4" i="4"/>
  <c r="P3" i="4"/>
  <c r="U3" i="4" s="1"/>
  <c r="U2" i="4"/>
  <c r="P2" i="4"/>
  <c r="AB58" i="2"/>
  <c r="AA58" i="2"/>
  <c r="Z58" i="2"/>
  <c r="Y58" i="2"/>
  <c r="X58" i="2"/>
  <c r="W58" i="2"/>
  <c r="V58" i="2"/>
  <c r="U58" i="2"/>
  <c r="T58" i="2"/>
  <c r="S58" i="2"/>
  <c r="R58" i="2"/>
  <c r="Q58" i="2"/>
  <c r="P58" i="2"/>
  <c r="O58" i="2"/>
  <c r="N58" i="2"/>
  <c r="M58" i="2"/>
  <c r="L58" i="2"/>
  <c r="K58" i="2"/>
  <c r="J58" i="2"/>
  <c r="I58" i="2"/>
  <c r="H58" i="2"/>
  <c r="G58" i="2"/>
  <c r="F58" i="2"/>
  <c r="E58" i="2"/>
  <c r="AB57" i="2"/>
  <c r="AA57" i="2"/>
  <c r="Z57" i="2"/>
  <c r="Y57" i="2"/>
  <c r="X57" i="2"/>
  <c r="W57" i="2"/>
  <c r="V57" i="2"/>
  <c r="U57" i="2"/>
  <c r="T57" i="2"/>
  <c r="S57" i="2"/>
  <c r="R57" i="2"/>
  <c r="Q57" i="2"/>
  <c r="P57" i="2"/>
  <c r="O57" i="2"/>
  <c r="N57" i="2"/>
  <c r="M57" i="2"/>
  <c r="L57" i="2"/>
  <c r="K57" i="2"/>
  <c r="J57" i="2"/>
  <c r="I57" i="2"/>
  <c r="H57" i="2"/>
  <c r="G57" i="2"/>
  <c r="F57" i="2"/>
  <c r="E57" i="2"/>
  <c r="AB56" i="2"/>
  <c r="AA56" i="2"/>
  <c r="Z56" i="2"/>
  <c r="Y56" i="2"/>
  <c r="X56" i="2"/>
  <c r="W56" i="2"/>
  <c r="V56" i="2"/>
  <c r="U56" i="2"/>
  <c r="T56" i="2"/>
  <c r="S56" i="2"/>
  <c r="R56" i="2"/>
  <c r="Q56" i="2"/>
  <c r="P56" i="2"/>
  <c r="O56" i="2"/>
  <c r="N56" i="2"/>
  <c r="M56" i="2"/>
  <c r="L56" i="2"/>
  <c r="K56" i="2"/>
  <c r="J56" i="2"/>
  <c r="I56" i="2"/>
  <c r="H56" i="2"/>
  <c r="G56" i="2"/>
  <c r="F56" i="2"/>
  <c r="E56" i="2"/>
  <c r="AB55" i="2"/>
  <c r="AA55" i="2"/>
  <c r="Z55" i="2"/>
  <c r="Y55" i="2"/>
  <c r="X55" i="2"/>
  <c r="W55" i="2"/>
  <c r="V55" i="2"/>
  <c r="U55" i="2"/>
  <c r="T55" i="2"/>
  <c r="S55" i="2"/>
  <c r="R55" i="2"/>
  <c r="Q55" i="2"/>
  <c r="P55" i="2"/>
  <c r="O55" i="2"/>
  <c r="N55" i="2"/>
  <c r="M55" i="2"/>
  <c r="L55" i="2"/>
  <c r="K55" i="2"/>
  <c r="J55" i="2"/>
  <c r="I55" i="2"/>
  <c r="H55" i="2"/>
  <c r="G55" i="2"/>
  <c r="F55" i="2"/>
  <c r="E55" i="2"/>
  <c r="AB53" i="2"/>
  <c r="AA53" i="2"/>
  <c r="Z53" i="2"/>
  <c r="Y53" i="2"/>
  <c r="X53" i="2"/>
  <c r="W53" i="2"/>
  <c r="V53" i="2"/>
  <c r="U53" i="2"/>
  <c r="T53" i="2"/>
  <c r="S53" i="2"/>
  <c r="R53" i="2"/>
  <c r="Q53" i="2"/>
  <c r="P53" i="2"/>
  <c r="O53" i="2"/>
  <c r="N53" i="2"/>
  <c r="M53" i="2"/>
  <c r="L53" i="2"/>
  <c r="K53" i="2"/>
  <c r="J53" i="2"/>
  <c r="I53" i="2"/>
  <c r="H53" i="2"/>
  <c r="G53" i="2"/>
  <c r="F53" i="2"/>
  <c r="E53" i="2"/>
  <c r="AB52" i="2"/>
  <c r="AA52" i="2"/>
  <c r="Z52" i="2"/>
  <c r="Y52" i="2"/>
  <c r="X52" i="2"/>
  <c r="W52" i="2"/>
  <c r="V52" i="2"/>
  <c r="U52" i="2"/>
  <c r="T52" i="2"/>
  <c r="S52" i="2"/>
  <c r="R52" i="2"/>
  <c r="Q52" i="2"/>
  <c r="P52" i="2"/>
  <c r="O52" i="2"/>
  <c r="N52" i="2"/>
  <c r="M52" i="2"/>
  <c r="L52" i="2"/>
  <c r="K52" i="2"/>
  <c r="J52" i="2"/>
  <c r="I52" i="2"/>
  <c r="H52" i="2"/>
  <c r="G52" i="2"/>
  <c r="F52" i="2"/>
  <c r="E52" i="2"/>
  <c r="AB51" i="2"/>
  <c r="AA51" i="2"/>
  <c r="Z51" i="2"/>
  <c r="Y51" i="2"/>
  <c r="X51" i="2"/>
  <c r="W51" i="2"/>
  <c r="V51" i="2"/>
  <c r="U51" i="2"/>
  <c r="T51" i="2"/>
  <c r="S51" i="2"/>
  <c r="R51" i="2"/>
  <c r="Q51" i="2"/>
  <c r="P51" i="2"/>
  <c r="O51" i="2"/>
  <c r="N51" i="2"/>
  <c r="M51" i="2"/>
  <c r="L51" i="2"/>
  <c r="K51" i="2"/>
  <c r="J51" i="2"/>
  <c r="I51" i="2"/>
  <c r="H51" i="2"/>
  <c r="G51" i="2"/>
  <c r="F51" i="2"/>
  <c r="E51" i="2"/>
  <c r="AB50" i="2"/>
  <c r="AA50" i="2"/>
  <c r="Z50" i="2"/>
  <c r="Y50" i="2"/>
  <c r="X50" i="2"/>
  <c r="W50" i="2"/>
  <c r="V50" i="2"/>
  <c r="U50" i="2"/>
  <c r="T50" i="2"/>
  <c r="S50" i="2"/>
  <c r="R50" i="2"/>
  <c r="Q50" i="2"/>
  <c r="P50" i="2"/>
  <c r="O50" i="2"/>
  <c r="N50" i="2"/>
  <c r="M50" i="2"/>
  <c r="L50" i="2"/>
  <c r="K50" i="2"/>
  <c r="J50" i="2"/>
  <c r="I50" i="2"/>
  <c r="H50" i="2"/>
  <c r="G50" i="2"/>
  <c r="F50" i="2"/>
  <c r="E50" i="2"/>
  <c r="AB49" i="2"/>
  <c r="AA49" i="2"/>
  <c r="Z49" i="2"/>
  <c r="Y49" i="2"/>
  <c r="X49" i="2"/>
  <c r="W49" i="2"/>
  <c r="V49" i="2"/>
  <c r="U49" i="2"/>
  <c r="T49" i="2"/>
  <c r="S49" i="2"/>
  <c r="R49" i="2"/>
  <c r="Q49" i="2"/>
  <c r="P49" i="2"/>
  <c r="O49" i="2"/>
  <c r="N49" i="2"/>
  <c r="M49" i="2"/>
  <c r="L49" i="2"/>
  <c r="K49" i="2"/>
  <c r="J49" i="2"/>
  <c r="I49" i="2"/>
  <c r="H49" i="2"/>
  <c r="G49" i="2"/>
  <c r="F49" i="2"/>
  <c r="E49" i="2"/>
  <c r="AB48" i="2"/>
  <c r="AA48" i="2"/>
  <c r="Z48" i="2"/>
  <c r="Y48" i="2"/>
  <c r="X48" i="2"/>
  <c r="W48" i="2"/>
  <c r="V48" i="2"/>
  <c r="U48" i="2"/>
  <c r="T48" i="2"/>
  <c r="S48" i="2"/>
  <c r="R48" i="2"/>
  <c r="Q48" i="2"/>
  <c r="P48" i="2"/>
  <c r="O48" i="2"/>
  <c r="N48" i="2"/>
  <c r="M48" i="2"/>
  <c r="L48" i="2"/>
  <c r="K48" i="2"/>
  <c r="J48" i="2"/>
  <c r="I48" i="2"/>
  <c r="H48" i="2"/>
  <c r="G48" i="2"/>
  <c r="F48" i="2"/>
  <c r="E48" i="2"/>
  <c r="AB47" i="2"/>
  <c r="AA47" i="2"/>
  <c r="Z47" i="2"/>
  <c r="Y47" i="2"/>
  <c r="X47" i="2"/>
  <c r="W47" i="2"/>
  <c r="V47" i="2"/>
  <c r="U47" i="2"/>
  <c r="T47" i="2"/>
  <c r="S47" i="2"/>
  <c r="R47" i="2"/>
  <c r="Q47" i="2"/>
  <c r="P47" i="2"/>
  <c r="O47" i="2"/>
  <c r="N47" i="2"/>
  <c r="M47" i="2"/>
  <c r="L47" i="2"/>
  <c r="K47" i="2"/>
  <c r="J47" i="2"/>
  <c r="I47" i="2"/>
  <c r="H47" i="2"/>
  <c r="G47" i="2"/>
  <c r="F47" i="2"/>
  <c r="E47" i="2"/>
  <c r="AB46" i="2"/>
  <c r="AA46" i="2"/>
  <c r="Z46" i="2"/>
  <c r="Y46" i="2"/>
  <c r="X46" i="2"/>
  <c r="W46" i="2"/>
  <c r="V46" i="2"/>
  <c r="U46" i="2"/>
  <c r="T46" i="2"/>
  <c r="S46" i="2"/>
  <c r="R46" i="2"/>
  <c r="Q46" i="2"/>
  <c r="P46" i="2"/>
  <c r="O46" i="2"/>
  <c r="N46" i="2"/>
  <c r="M46" i="2"/>
  <c r="L46" i="2"/>
  <c r="K46" i="2"/>
  <c r="J46" i="2"/>
  <c r="I46" i="2"/>
  <c r="H46" i="2"/>
  <c r="G46" i="2"/>
  <c r="F46" i="2"/>
  <c r="E46" i="2"/>
  <c r="AB45" i="2"/>
  <c r="AA45" i="2"/>
  <c r="Z45" i="2"/>
  <c r="Y45" i="2"/>
  <c r="X45" i="2"/>
  <c r="W45" i="2"/>
  <c r="V45" i="2"/>
  <c r="U45" i="2"/>
  <c r="T45" i="2"/>
  <c r="S45" i="2"/>
  <c r="R45" i="2"/>
  <c r="Q45" i="2"/>
  <c r="P45" i="2"/>
  <c r="O45" i="2"/>
  <c r="N45" i="2"/>
  <c r="M45" i="2"/>
  <c r="L45" i="2"/>
  <c r="K45" i="2"/>
  <c r="J45" i="2"/>
  <c r="I45" i="2"/>
  <c r="H45" i="2"/>
  <c r="G45" i="2"/>
  <c r="F45" i="2"/>
  <c r="E45" i="2"/>
  <c r="AB44" i="2"/>
  <c r="AA44" i="2"/>
  <c r="Z44" i="2"/>
  <c r="Y44" i="2"/>
  <c r="X44" i="2"/>
  <c r="W44" i="2"/>
  <c r="V44" i="2"/>
  <c r="U44" i="2"/>
  <c r="T44" i="2"/>
  <c r="S44" i="2"/>
  <c r="R44" i="2"/>
  <c r="Q44" i="2"/>
  <c r="P44" i="2"/>
  <c r="O44" i="2"/>
  <c r="N44" i="2"/>
  <c r="M44" i="2"/>
  <c r="L44" i="2"/>
  <c r="K44" i="2"/>
  <c r="J44" i="2"/>
  <c r="I44" i="2"/>
  <c r="H44" i="2"/>
  <c r="G44" i="2"/>
  <c r="F44" i="2"/>
  <c r="E44" i="2"/>
  <c r="AB43" i="2"/>
  <c r="AB54" i="2" s="1"/>
  <c r="AB59" i="2" s="1"/>
  <c r="AA43" i="2"/>
  <c r="AA54" i="2" s="1"/>
  <c r="AA59" i="2" s="1"/>
  <c r="Z43" i="2"/>
  <c r="Z54" i="2" s="1"/>
  <c r="Z59" i="2" s="1"/>
  <c r="Y43" i="2"/>
  <c r="Y54" i="2" s="1"/>
  <c r="Y59" i="2" s="1"/>
  <c r="X43" i="2"/>
  <c r="X54" i="2" s="1"/>
  <c r="X59" i="2" s="1"/>
  <c r="W43" i="2"/>
  <c r="W54" i="2" s="1"/>
  <c r="W59" i="2" s="1"/>
  <c r="V43" i="2"/>
  <c r="V54" i="2" s="1"/>
  <c r="V59" i="2" s="1"/>
  <c r="U43" i="2"/>
  <c r="U54" i="2" s="1"/>
  <c r="U59" i="2" s="1"/>
  <c r="T43" i="2"/>
  <c r="T54" i="2" s="1"/>
  <c r="T59" i="2" s="1"/>
  <c r="S43" i="2"/>
  <c r="S54" i="2" s="1"/>
  <c r="S59" i="2" s="1"/>
  <c r="R43" i="2"/>
  <c r="R54" i="2" s="1"/>
  <c r="R59" i="2" s="1"/>
  <c r="Q43" i="2"/>
  <c r="Q54" i="2" s="1"/>
  <c r="Q59" i="2" s="1"/>
  <c r="P43" i="2"/>
  <c r="P54" i="2" s="1"/>
  <c r="P59" i="2" s="1"/>
  <c r="O43" i="2"/>
  <c r="O54" i="2" s="1"/>
  <c r="O59" i="2" s="1"/>
  <c r="N43" i="2"/>
  <c r="N54" i="2" s="1"/>
  <c r="N59" i="2" s="1"/>
  <c r="M43" i="2"/>
  <c r="M54" i="2" s="1"/>
  <c r="M59" i="2" s="1"/>
  <c r="L43" i="2"/>
  <c r="L54" i="2" s="1"/>
  <c r="L59" i="2" s="1"/>
  <c r="K43" i="2"/>
  <c r="K54" i="2" s="1"/>
  <c r="K59" i="2" s="1"/>
  <c r="J43" i="2"/>
  <c r="J54" i="2" s="1"/>
  <c r="J59" i="2" s="1"/>
  <c r="I43" i="2"/>
  <c r="I54" i="2" s="1"/>
  <c r="I59" i="2" s="1"/>
  <c r="H43" i="2"/>
  <c r="H54" i="2" s="1"/>
  <c r="H59" i="2" s="1"/>
  <c r="G43" i="2"/>
  <c r="G54" i="2" s="1"/>
  <c r="G59" i="2" s="1"/>
  <c r="F43" i="2"/>
  <c r="F54" i="2" s="1"/>
  <c r="F59" i="2" s="1"/>
  <c r="E43" i="2"/>
  <c r="E54" i="2" s="1"/>
  <c r="E59" i="2" s="1"/>
  <c r="B4" i="2" s="1"/>
  <c r="AB42" i="2"/>
  <c r="AA42" i="2"/>
  <c r="Z42" i="2"/>
  <c r="Y42" i="2"/>
  <c r="X42" i="2"/>
  <c r="W42" i="2"/>
  <c r="V42" i="2"/>
  <c r="U42" i="2"/>
  <c r="T42" i="2"/>
  <c r="S42" i="2"/>
  <c r="R42" i="2"/>
  <c r="Q42" i="2"/>
  <c r="P42" i="2"/>
  <c r="O42" i="2"/>
  <c r="N42" i="2"/>
  <c r="M42" i="2"/>
  <c r="L42" i="2"/>
  <c r="K42" i="2"/>
  <c r="J42" i="2"/>
  <c r="I42" i="2"/>
  <c r="H42" i="2"/>
  <c r="G42" i="2"/>
  <c r="F42" i="2"/>
  <c r="E42" i="2"/>
  <c r="AB40" i="2"/>
  <c r="AA40" i="2"/>
  <c r="Z40" i="2"/>
  <c r="Y40" i="2"/>
  <c r="X40" i="2"/>
  <c r="Z38" i="2"/>
  <c r="Y38" i="2"/>
  <c r="X38" i="2"/>
  <c r="A4" i="2"/>
  <c r="P39" i="1"/>
  <c r="O39" i="1"/>
  <c r="N39" i="1"/>
  <c r="M39" i="1"/>
  <c r="L39" i="1"/>
  <c r="K39" i="1"/>
  <c r="J39" i="1"/>
  <c r="I39" i="1"/>
  <c r="H39" i="1"/>
  <c r="G39" i="1"/>
  <c r="F39" i="1"/>
  <c r="E39" i="1"/>
  <c r="P38" i="1"/>
  <c r="O38" i="1"/>
  <c r="N38" i="1"/>
  <c r="M38" i="1"/>
  <c r="L38" i="1"/>
  <c r="K38" i="1"/>
  <c r="J38" i="1"/>
  <c r="I38" i="1"/>
  <c r="H38" i="1"/>
  <c r="G38" i="1"/>
  <c r="F38" i="1"/>
  <c r="E38" i="1"/>
  <c r="P37" i="1"/>
  <c r="O37" i="1"/>
  <c r="N37" i="1"/>
  <c r="M37" i="1"/>
  <c r="L37" i="1"/>
  <c r="K37" i="1"/>
  <c r="J37" i="1"/>
  <c r="I37" i="1"/>
  <c r="H37" i="1"/>
  <c r="G37" i="1"/>
  <c r="F37" i="1"/>
  <c r="E37" i="1"/>
  <c r="P36" i="1"/>
  <c r="O36" i="1"/>
  <c r="N36" i="1"/>
  <c r="M36" i="1"/>
  <c r="L36" i="1"/>
  <c r="K36" i="1"/>
  <c r="J36" i="1"/>
  <c r="I36" i="1"/>
  <c r="H36" i="1"/>
  <c r="G36" i="1"/>
  <c r="F36" i="1"/>
  <c r="E36" i="1"/>
  <c r="O35" i="1"/>
  <c r="O40" i="1" s="1"/>
  <c r="M35" i="1"/>
  <c r="M40" i="1" s="1"/>
  <c r="K35" i="1"/>
  <c r="K40" i="1" s="1"/>
  <c r="I35" i="1"/>
  <c r="I40" i="1" s="1"/>
  <c r="G35" i="1"/>
  <c r="G40" i="1" s="1"/>
  <c r="E35" i="1"/>
  <c r="E40" i="1" s="1"/>
  <c r="P34" i="1"/>
  <c r="O34" i="1"/>
  <c r="N34" i="1"/>
  <c r="M34" i="1"/>
  <c r="L34" i="1"/>
  <c r="K34" i="1"/>
  <c r="J34" i="1"/>
  <c r="I34" i="1"/>
  <c r="H34" i="1"/>
  <c r="G34" i="1"/>
  <c r="F34" i="1"/>
  <c r="E34" i="1"/>
  <c r="P33" i="1"/>
  <c r="O33" i="1"/>
  <c r="N33" i="1"/>
  <c r="M33" i="1"/>
  <c r="L33" i="1"/>
  <c r="K33" i="1"/>
  <c r="J33" i="1"/>
  <c r="I33" i="1"/>
  <c r="H33" i="1"/>
  <c r="G33" i="1"/>
  <c r="F33" i="1"/>
  <c r="E33" i="1"/>
  <c r="P32" i="1"/>
  <c r="O32" i="1"/>
  <c r="N32" i="1"/>
  <c r="M32" i="1"/>
  <c r="L32" i="1"/>
  <c r="K32" i="1"/>
  <c r="J32" i="1"/>
  <c r="I32" i="1"/>
  <c r="H32" i="1"/>
  <c r="G32" i="1"/>
  <c r="F32" i="1"/>
  <c r="E32" i="1"/>
  <c r="P31" i="1"/>
  <c r="O31" i="1"/>
  <c r="N31" i="1"/>
  <c r="M31" i="1"/>
  <c r="L31" i="1"/>
  <c r="K31" i="1"/>
  <c r="J31" i="1"/>
  <c r="I31" i="1"/>
  <c r="H31" i="1"/>
  <c r="G31" i="1"/>
  <c r="F31" i="1"/>
  <c r="E31" i="1"/>
  <c r="P30" i="1"/>
  <c r="O30" i="1"/>
  <c r="N30" i="1"/>
  <c r="M30" i="1"/>
  <c r="L30" i="1"/>
  <c r="K30" i="1"/>
  <c r="J30" i="1"/>
  <c r="I30" i="1"/>
  <c r="H30" i="1"/>
  <c r="G30" i="1"/>
  <c r="F30" i="1"/>
  <c r="E30" i="1"/>
  <c r="P29" i="1"/>
  <c r="O29" i="1"/>
  <c r="N29" i="1"/>
  <c r="M29" i="1"/>
  <c r="L29" i="1"/>
  <c r="K29" i="1"/>
  <c r="J29" i="1"/>
  <c r="I29" i="1"/>
  <c r="H29" i="1"/>
  <c r="G29" i="1"/>
  <c r="F29" i="1"/>
  <c r="E29" i="1"/>
  <c r="P28" i="1"/>
  <c r="O28" i="1"/>
  <c r="N28" i="1"/>
  <c r="M28" i="1"/>
  <c r="L28" i="1"/>
  <c r="K28" i="1"/>
  <c r="J28" i="1"/>
  <c r="I28" i="1"/>
  <c r="H28" i="1"/>
  <c r="G28" i="1"/>
  <c r="F28" i="1"/>
  <c r="E28" i="1"/>
  <c r="P27" i="1"/>
  <c r="O27" i="1"/>
  <c r="N27" i="1"/>
  <c r="M27" i="1"/>
  <c r="L27" i="1"/>
  <c r="K27" i="1"/>
  <c r="J27" i="1"/>
  <c r="I27" i="1"/>
  <c r="H27" i="1"/>
  <c r="G27" i="1"/>
  <c r="F27" i="1"/>
  <c r="E27" i="1"/>
  <c r="P26" i="1"/>
  <c r="O26" i="1"/>
  <c r="N26" i="1"/>
  <c r="M26" i="1"/>
  <c r="L26" i="1"/>
  <c r="K26" i="1"/>
  <c r="J26" i="1"/>
  <c r="I26" i="1"/>
  <c r="H26" i="1"/>
  <c r="G26" i="1"/>
  <c r="F26" i="1"/>
  <c r="E26" i="1"/>
  <c r="P25" i="1"/>
  <c r="O25" i="1"/>
  <c r="N25" i="1"/>
  <c r="M25" i="1"/>
  <c r="L25" i="1"/>
  <c r="K25" i="1"/>
  <c r="J25" i="1"/>
  <c r="I25" i="1"/>
  <c r="H25" i="1"/>
  <c r="G25" i="1"/>
  <c r="F25" i="1"/>
  <c r="E25" i="1"/>
  <c r="P24" i="1"/>
  <c r="O24" i="1"/>
  <c r="N24" i="1"/>
  <c r="M24" i="1"/>
  <c r="L24" i="1"/>
  <c r="K24" i="1"/>
  <c r="J24" i="1"/>
  <c r="I24" i="1"/>
  <c r="H24" i="1"/>
  <c r="G24" i="1"/>
  <c r="F24" i="1"/>
  <c r="E24" i="1"/>
  <c r="P23" i="1"/>
  <c r="O23" i="1"/>
  <c r="N23" i="1"/>
  <c r="M23" i="1"/>
  <c r="L23" i="1"/>
  <c r="K23" i="1"/>
  <c r="J23" i="1"/>
  <c r="I23" i="1"/>
  <c r="H23" i="1"/>
  <c r="G23" i="1"/>
  <c r="F23" i="1"/>
  <c r="E23" i="1"/>
  <c r="P22" i="1"/>
  <c r="O22" i="1"/>
  <c r="N22" i="1"/>
  <c r="M22" i="1"/>
  <c r="L22" i="1"/>
  <c r="K22" i="1"/>
  <c r="J22" i="1"/>
  <c r="I22" i="1"/>
  <c r="H22" i="1"/>
  <c r="G22" i="1"/>
  <c r="F22" i="1"/>
  <c r="E22" i="1"/>
  <c r="AC21" i="1"/>
  <c r="AB21" i="1"/>
  <c r="AA21" i="1"/>
  <c r="Z21" i="1"/>
  <c r="Y21" i="1"/>
  <c r="X21" i="1"/>
  <c r="P21" i="1"/>
  <c r="O21" i="1"/>
  <c r="N21" i="1"/>
  <c r="M21" i="1"/>
  <c r="L21" i="1"/>
  <c r="K21" i="1"/>
  <c r="J21" i="1"/>
  <c r="I21" i="1"/>
  <c r="H21" i="1"/>
  <c r="G21" i="1"/>
  <c r="F21" i="1"/>
  <c r="E21" i="1"/>
  <c r="P20" i="1"/>
  <c r="A4" i="1" s="1"/>
  <c r="O20" i="1"/>
  <c r="N20" i="1"/>
  <c r="M20" i="1"/>
  <c r="L20" i="1"/>
  <c r="K20" i="1"/>
  <c r="J20" i="1"/>
  <c r="I20" i="1"/>
  <c r="H20" i="1"/>
  <c r="G20" i="1"/>
  <c r="F20" i="1"/>
  <c r="E20" i="1"/>
  <c r="AB19" i="1"/>
  <c r="AA19" i="1"/>
  <c r="Z19" i="1"/>
  <c r="Y19" i="1"/>
  <c r="X19" i="1"/>
  <c r="AB18" i="1"/>
  <c r="AA18" i="1"/>
  <c r="Z18" i="1"/>
  <c r="Y18" i="1"/>
  <c r="X18" i="1"/>
  <c r="Z16" i="1"/>
  <c r="Y16" i="1"/>
  <c r="X16" i="1"/>
  <c r="B6" i="1"/>
  <c r="F35" i="1" l="1"/>
  <c r="F40" i="1" s="1"/>
  <c r="J35" i="1"/>
  <c r="J40" i="1" s="1"/>
  <c r="N35" i="1"/>
  <c r="N40" i="1" s="1"/>
  <c r="U5" i="4"/>
  <c r="U9" i="4"/>
  <c r="U13" i="4"/>
</calcChain>
</file>

<file path=xl/sharedStrings.xml><?xml version="1.0" encoding="utf-8"?>
<sst xmlns="http://schemas.openxmlformats.org/spreadsheetml/2006/main" count="370" uniqueCount="186">
  <si>
    <t>BSUoS Outturn</t>
  </si>
  <si>
    <t>Average BSUoS charge</t>
  </si>
  <si>
    <t>£/MWh</t>
  </si>
  <si>
    <t>Past 12 months</t>
  </si>
  <si>
    <t>2018/19</t>
  </si>
  <si>
    <t>Month</t>
  </si>
  <si>
    <t>Energy Imbalance</t>
  </si>
  <si>
    <t>Operating Reserve</t>
  </si>
  <si>
    <t>STOR</t>
  </si>
  <si>
    <t>Constraints - E&amp;W</t>
  </si>
  <si>
    <t>Constraints - Cheviot</t>
  </si>
  <si>
    <t>Constraints - Scotland</t>
  </si>
  <si>
    <t>Constraints - AS</t>
  </si>
  <si>
    <t>Negative Reserve</t>
  </si>
  <si>
    <t>Fast Reserve</t>
  </si>
  <si>
    <t>Response</t>
  </si>
  <si>
    <t>Other Reserve</t>
  </si>
  <si>
    <t>Reactive</t>
  </si>
  <si>
    <t>Minor Components</t>
  </si>
  <si>
    <t>Black Start</t>
  </si>
  <si>
    <t>Total BSUoS</t>
  </si>
  <si>
    <t>Estimated BSUoS Vol (TWh)</t>
  </si>
  <si>
    <t>Estimated Internal BSUoS (£m)</t>
  </si>
  <si>
    <t>ESO Incentive</t>
  </si>
  <si>
    <t>ALoMCP</t>
  </si>
  <si>
    <t>Estimated BSUoS Charge (£/MWh)</t>
  </si>
  <si>
    <t>Year ahead forecast (£/MWh)</t>
  </si>
  <si>
    <t>BSUoS Forecast</t>
  </si>
  <si>
    <t>2019/20</t>
  </si>
  <si>
    <t>2020/21</t>
  </si>
  <si>
    <t>Next 12 months</t>
  </si>
  <si>
    <t>Constraints</t>
  </si>
  <si>
    <t>Esitmated BSUoS Vol (TWh)</t>
  </si>
  <si>
    <t>Esitimated BSUoS Charge (£/MWh)</t>
  </si>
  <si>
    <t>High Error Band (£/MWh)</t>
  </si>
  <si>
    <t>Low Error Band (£/MWh)</t>
  </si>
  <si>
    <t xml:space="preserve">BSUoS Volatility and Forecast Accuracy </t>
  </si>
  <si>
    <t>Total</t>
  </si>
  <si>
    <t>Demand</t>
  </si>
  <si>
    <t>Estimated Internal BSUos(£m)</t>
  </si>
  <si>
    <t>Esitmated NGET Profit/(Loss)</t>
  </si>
  <si>
    <t>Nov-18</t>
  </si>
  <si>
    <t>Dec-18</t>
  </si>
  <si>
    <t>Jan-19</t>
  </si>
  <si>
    <t>Feb-19</t>
  </si>
  <si>
    <t>Mar-19</t>
  </si>
  <si>
    <t>Apr-19</t>
  </si>
  <si>
    <t>May-19</t>
  </si>
  <si>
    <t>Jun-19</t>
  </si>
  <si>
    <t>Jul-19</t>
  </si>
  <si>
    <t>Aug-19</t>
  </si>
  <si>
    <t>Sep-19</t>
  </si>
  <si>
    <t>Oct-19</t>
  </si>
  <si>
    <t>BSUOS</t>
  </si>
  <si>
    <t>Total constraints</t>
  </si>
  <si>
    <t>Frequency control</t>
  </si>
  <si>
    <t>Reserve</t>
  </si>
  <si>
    <t>Other</t>
  </si>
  <si>
    <t>Y18W44</t>
  </si>
  <si>
    <t>29/10/2018</t>
  </si>
  <si>
    <t>Y18W45</t>
  </si>
  <si>
    <t>05/11/2018</t>
  </si>
  <si>
    <t>Y18W46</t>
  </si>
  <si>
    <t>12/11/2018</t>
  </si>
  <si>
    <t>Y18W47</t>
  </si>
  <si>
    <t>19/11/2018</t>
  </si>
  <si>
    <t>Y18W48</t>
  </si>
  <si>
    <t>26/11/2018</t>
  </si>
  <si>
    <t>Y18W49</t>
  </si>
  <si>
    <t>03/12/2018</t>
  </si>
  <si>
    <t>Y18W50</t>
  </si>
  <si>
    <t>10/12/2018</t>
  </si>
  <si>
    <t>Y18W51</t>
  </si>
  <si>
    <t>17/12/2018</t>
  </si>
  <si>
    <t>Y18W52</t>
  </si>
  <si>
    <t>24/12/2018</t>
  </si>
  <si>
    <t>Y19W1</t>
  </si>
  <si>
    <t>07/01/2019</t>
  </si>
  <si>
    <t>Y19W2</t>
  </si>
  <si>
    <t>14/01/2019</t>
  </si>
  <si>
    <t>Y19W3</t>
  </si>
  <si>
    <t>21/01/2019</t>
  </si>
  <si>
    <t>Y19W4</t>
  </si>
  <si>
    <t>28/01/2019</t>
  </si>
  <si>
    <t>Y19W5</t>
  </si>
  <si>
    <t>04/02/2019</t>
  </si>
  <si>
    <t>Y19W6</t>
  </si>
  <si>
    <t>11/02/2019</t>
  </si>
  <si>
    <t>Y19W7</t>
  </si>
  <si>
    <t>18/02/2019</t>
  </si>
  <si>
    <t>Y19W8</t>
  </si>
  <si>
    <t>25/02/2019</t>
  </si>
  <si>
    <t>Y19W9</t>
  </si>
  <si>
    <t>04/03/2019</t>
  </si>
  <si>
    <t>Y19W10</t>
  </si>
  <si>
    <t>11/03/2019</t>
  </si>
  <si>
    <t>Y19W11</t>
  </si>
  <si>
    <t>18/03/2019</t>
  </si>
  <si>
    <t>Y19W12</t>
  </si>
  <si>
    <t>25/03/2019</t>
  </si>
  <si>
    <t>Y19W13</t>
  </si>
  <si>
    <t>01/04/2019</t>
  </si>
  <si>
    <t>Y19W14</t>
  </si>
  <si>
    <t>08/04/2019</t>
  </si>
  <si>
    <t>Y19W15</t>
  </si>
  <si>
    <t>15/04/2019</t>
  </si>
  <si>
    <t>Y19W16</t>
  </si>
  <si>
    <t>22/04/2019</t>
  </si>
  <si>
    <t>Y19W17</t>
  </si>
  <si>
    <t>29/04/2019</t>
  </si>
  <si>
    <t>Y19W18</t>
  </si>
  <si>
    <t>06/05/2019</t>
  </si>
  <si>
    <t>Y19W19</t>
  </si>
  <si>
    <t>13/05/2019</t>
  </si>
  <si>
    <t>Y19W20</t>
  </si>
  <si>
    <t>20/05/2019</t>
  </si>
  <si>
    <t>Y19W21</t>
  </si>
  <si>
    <t>27/05/2019</t>
  </si>
  <si>
    <t>Y19W22</t>
  </si>
  <si>
    <t>03/06/2019</t>
  </si>
  <si>
    <t>Y19W23</t>
  </si>
  <si>
    <t>10/06/2019</t>
  </si>
  <si>
    <t>Y19W24</t>
  </si>
  <si>
    <t>17/06/2019</t>
  </si>
  <si>
    <t>Y19W25</t>
  </si>
  <si>
    <t>24/06/2019</t>
  </si>
  <si>
    <t>Y19W26</t>
  </si>
  <si>
    <t>01/07/2019</t>
  </si>
  <si>
    <t>Y19W27</t>
  </si>
  <si>
    <t>08/07/2019</t>
  </si>
  <si>
    <t>Y19W28</t>
  </si>
  <si>
    <t>15/07/2019</t>
  </si>
  <si>
    <t>Y19W29</t>
  </si>
  <si>
    <t>22/07/2019</t>
  </si>
  <si>
    <t>Y19W30</t>
  </si>
  <si>
    <t>29/07/2019</t>
  </si>
  <si>
    <t>Y19W31</t>
  </si>
  <si>
    <t>05/08/2019</t>
  </si>
  <si>
    <t>Y19W32</t>
  </si>
  <si>
    <t>12/08/2019</t>
  </si>
  <si>
    <t>Y19W33</t>
  </si>
  <si>
    <t>19/08/2019</t>
  </si>
  <si>
    <t>Y19W34</t>
  </si>
  <si>
    <t>26/08/2019</t>
  </si>
  <si>
    <t>Y19W35</t>
  </si>
  <si>
    <t>02/09/2019</t>
  </si>
  <si>
    <t>Y19W36</t>
  </si>
  <si>
    <t>09/09/2019</t>
  </si>
  <si>
    <t>Y19W37</t>
  </si>
  <si>
    <t>16/09/2019</t>
  </si>
  <si>
    <t>Y19W38</t>
  </si>
  <si>
    <t>23/09/2019</t>
  </si>
  <si>
    <t>Y19W39</t>
  </si>
  <si>
    <t>30/09/2019</t>
  </si>
  <si>
    <t>Y19W40</t>
  </si>
  <si>
    <t>07/10/2019</t>
  </si>
  <si>
    <t>Y19W41</t>
  </si>
  <si>
    <t>14/10/2019</t>
  </si>
  <si>
    <t>Y19W42</t>
  </si>
  <si>
    <t>21/10/2019</t>
  </si>
  <si>
    <t>Y19W43</t>
  </si>
  <si>
    <t>28/10/2019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</si>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</sst>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40"/>
      <color rgb="FF000000"/>
      <name val="Calibri Light"/>
      <family val="2"/>
    </font>
    <font>
      <b/>
      <sz val="12"/>
      <color theme="0"/>
      <name val="Calibri"/>
      <family val="2"/>
      <scheme val="minor"/>
    </font>
    <font>
      <b/>
      <sz val="12"/>
      <color rgb="FFFFFFFF"/>
      <name val="Calibri"/>
      <family val="2"/>
      <scheme val="minor"/>
    </font>
    <font>
      <sz val="12"/>
      <color rgb="FF000000"/>
      <name val="Calibri"/>
      <family val="2"/>
      <scheme val="minor"/>
    </font>
    <font>
      <b/>
      <sz val="72"/>
      <color rgb="FF000000"/>
      <name val="Calibri Light"/>
      <family val="2"/>
    </font>
    <font>
      <b/>
      <sz val="18"/>
      <color theme="0"/>
      <name val="Calibri"/>
      <family val="2"/>
      <scheme val="minor"/>
    </font>
    <font>
      <sz val="18"/>
      <color rgb="FF000000"/>
      <name val="Calibri"/>
      <family val="2"/>
      <scheme val="minor"/>
    </font>
    <font>
      <sz val="18"/>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b/>
      <sz val="28"/>
      <color rgb="FF000000"/>
      <name val="Calibri Light"/>
      <family val="2"/>
    </font>
  </fonts>
  <fills count="7">
    <fill>
      <patternFill patternType="none"/>
    </fill>
    <fill>
      <patternFill patternType="gray125"/>
    </fill>
    <fill>
      <patternFill patternType="solid">
        <fgColor rgb="FFF26522"/>
        <bgColor indexed="64"/>
      </patternFill>
    </fill>
    <fill>
      <patternFill patternType="solid">
        <fgColor rgb="FFFFBF22"/>
        <bgColor indexed="64"/>
      </patternFill>
    </fill>
    <fill>
      <patternFill patternType="solid">
        <fgColor rgb="FFFFE600"/>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3" fillId="0" borderId="0" xfId="0" applyFont="1"/>
    <xf numFmtId="0" fontId="4" fillId="2" borderId="1" xfId="0" applyFont="1" applyFill="1" applyBorder="1" applyAlignment="1">
      <alignment horizontal="left" vertical="center" readingOrder="1"/>
    </xf>
    <xf numFmtId="0" fontId="5" fillId="0" borderId="0" xfId="0" applyFont="1" applyAlignment="1">
      <alignment horizontal="center" vertical="center" readingOrder="1"/>
    </xf>
    <xf numFmtId="17" fontId="6" fillId="3" borderId="1" xfId="0" applyNumberFormat="1" applyFont="1" applyFill="1" applyBorder="1" applyAlignment="1">
      <alignment horizontal="left" vertical="center" readingOrder="1"/>
    </xf>
    <xf numFmtId="2" fontId="0" fillId="3" borderId="1" xfId="0" applyNumberFormat="1" applyFill="1" applyBorder="1"/>
    <xf numFmtId="0" fontId="6" fillId="4" borderId="1" xfId="0" applyFont="1" applyFill="1" applyBorder="1" applyAlignment="1">
      <alignment horizontal="left" vertical="center" readingOrder="1"/>
    </xf>
    <xf numFmtId="2" fontId="0" fillId="4" borderId="1" xfId="0" applyNumberFormat="1" applyFill="1" applyBorder="1"/>
    <xf numFmtId="0" fontId="0" fillId="3" borderId="1" xfId="0" applyFill="1" applyBorder="1"/>
    <xf numFmtId="0" fontId="2" fillId="0" borderId="1" xfId="0" applyFont="1" applyBorder="1"/>
    <xf numFmtId="17" fontId="2" fillId="0" borderId="1" xfId="0" applyNumberFormat="1" applyFont="1" applyBorder="1" applyAlignment="1">
      <alignment horizontal="center" vertical="center" textRotation="90"/>
    </xf>
    <xf numFmtId="0" fontId="2" fillId="0" borderId="1" xfId="0" applyFont="1" applyFill="1" applyBorder="1" applyAlignment="1"/>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0" fontId="0" fillId="0" borderId="0" xfId="0" applyBorder="1"/>
    <xf numFmtId="164" fontId="0" fillId="0" borderId="0" xfId="0" applyNumberFormat="1" applyBorder="1"/>
    <xf numFmtId="0" fontId="2" fillId="5" borderId="1" xfId="0" applyFont="1" applyFill="1" applyBorder="1" applyAlignment="1"/>
    <xf numFmtId="2" fontId="0" fillId="5" borderId="1" xfId="0" applyNumberFormat="1" applyFill="1" applyBorder="1" applyAlignment="1">
      <alignment horizontal="center" vertical="center"/>
    </xf>
    <xf numFmtId="2" fontId="0" fillId="0" borderId="0" xfId="0" applyNumberFormat="1" applyBorder="1"/>
    <xf numFmtId="2" fontId="0" fillId="0" borderId="0" xfId="0" applyNumberFormat="1"/>
    <xf numFmtId="43" fontId="0" fillId="0" borderId="1" xfId="1" applyNumberFormat="1" applyFont="1" applyBorder="1" applyAlignment="1">
      <alignment horizontal="center" vertical="center"/>
    </xf>
    <xf numFmtId="0" fontId="7" fillId="0" borderId="0" xfId="0" applyFont="1"/>
    <xf numFmtId="0" fontId="0" fillId="0" borderId="0" xfId="0" applyAlignment="1">
      <alignment vertical="top"/>
    </xf>
    <xf numFmtId="0" fontId="8" fillId="2" borderId="1" xfId="0" applyFont="1" applyFill="1" applyBorder="1" applyAlignment="1">
      <alignment horizontal="left" vertical="center" readingOrder="1"/>
    </xf>
    <xf numFmtId="17" fontId="9" fillId="3" borderId="1" xfId="0" applyNumberFormat="1" applyFont="1" applyFill="1" applyBorder="1" applyAlignment="1">
      <alignment horizontal="left" vertical="center" readingOrder="1"/>
    </xf>
    <xf numFmtId="2" fontId="10" fillId="3" borderId="1" xfId="0" applyNumberFormat="1" applyFont="1" applyFill="1" applyBorder="1"/>
    <xf numFmtId="0" fontId="9" fillId="4" borderId="1" xfId="0" applyFont="1" applyFill="1" applyBorder="1" applyAlignment="1">
      <alignment horizontal="left" vertical="center" readingOrder="1"/>
    </xf>
    <xf numFmtId="2" fontId="10" fillId="4" borderId="1" xfId="0" applyNumberFormat="1" applyFont="1" applyFill="1" applyBorder="1"/>
    <xf numFmtId="0" fontId="10" fillId="3" borderId="1" xfId="0" applyFont="1" applyFill="1" applyBorder="1"/>
    <xf numFmtId="0" fontId="10" fillId="4" borderId="1" xfId="0" applyFont="1" applyFill="1" applyBorder="1"/>
    <xf numFmtId="0" fontId="11" fillId="0" borderId="1" xfId="0" applyFont="1" applyBorder="1"/>
    <xf numFmtId="17" fontId="12" fillId="0" borderId="1" xfId="0" applyNumberFormat="1" applyFont="1" applyBorder="1" applyAlignment="1">
      <alignment horizontal="center" vertical="center" textRotation="90"/>
    </xf>
    <xf numFmtId="0" fontId="11" fillId="0" borderId="1" xfId="0" applyFont="1" applyFill="1" applyBorder="1" applyAlignment="1"/>
    <xf numFmtId="164" fontId="13" fillId="0" borderId="1" xfId="0" applyNumberFormat="1" applyFont="1" applyBorder="1" applyAlignment="1">
      <alignment horizontal="center" vertical="center"/>
    </xf>
    <xf numFmtId="0" fontId="11" fillId="5" borderId="1" xfId="0" applyFont="1" applyFill="1" applyBorder="1" applyAlignment="1"/>
    <xf numFmtId="2" fontId="13" fillId="5" borderId="1" xfId="0" applyNumberFormat="1" applyFont="1" applyFill="1" applyBorder="1" applyAlignment="1">
      <alignment horizontal="center" vertical="center"/>
    </xf>
    <xf numFmtId="0" fontId="14" fillId="0" borderId="0" xfId="0" applyFont="1"/>
    <xf numFmtId="2" fontId="15" fillId="0" borderId="0" xfId="0" applyNumberFormat="1" applyFont="1" applyBorder="1"/>
    <xf numFmtId="2" fontId="15" fillId="0" borderId="0" xfId="0" applyNumberFormat="1" applyFont="1"/>
    <xf numFmtId="0" fontId="15" fillId="0" borderId="0" xfId="0" applyFont="1"/>
    <xf numFmtId="0" fontId="16" fillId="0" borderId="0" xfId="0" applyFont="1"/>
    <xf numFmtId="0" fontId="0" fillId="0" borderId="0" xfId="0" applyAlignment="1">
      <alignment textRotation="90"/>
    </xf>
    <xf numFmtId="17" fontId="0" fillId="0" borderId="0" xfId="0" quotePrefix="1" applyNumberFormat="1"/>
    <xf numFmtId="0" fontId="0" fillId="0" borderId="0" xfId="0" quotePrefix="1"/>
    <xf numFmtId="14" fontId="0" fillId="0" borderId="0" xfId="0" quotePrefix="1" applyNumberFormat="1"/>
    <xf numFmtId="0" fontId="0" fillId="6" borderId="0" xfId="0"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Historical outturn vs year ahead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0"/>
          <c:order val="0"/>
          <c:tx>
            <c:strRef>
              <c:f>Actual!$D$40</c:f>
              <c:strCache>
                <c:ptCount val="1"/>
                <c:pt idx="0">
                  <c:v>Estimated BSUoS Charge (£/MWh)</c:v>
                </c:pt>
              </c:strCache>
            </c:strRef>
          </c:tx>
          <c:spPr>
            <a:ln w="28575" cap="rnd">
              <a:solidFill>
                <a:schemeClr val="accent5">
                  <a:lumMod val="60000"/>
                </a:schemeClr>
              </a:solidFill>
              <a:round/>
            </a:ln>
            <a:effectLst/>
          </c:spPr>
          <c:marker>
            <c:symbol val="none"/>
          </c:marker>
          <c:cat>
            <c:strRef>
              <c:f>Actual!$E$20:$P$20</c:f>
              <c:strCache>
                <c:ptCount val="12"/>
                <c:pt idx="0">
                  <c:v>Nov-18</c:v>
                </c:pt>
                <c:pt idx="1">
                  <c:v>Dec-18</c:v>
                </c:pt>
                <c:pt idx="2">
                  <c:v>Jan-19</c:v>
                </c:pt>
                <c:pt idx="3">
                  <c:v>Feb-19</c:v>
                </c:pt>
                <c:pt idx="4">
                  <c:v>Mar-19</c:v>
                </c:pt>
                <c:pt idx="5">
                  <c:v>Apr-19</c:v>
                </c:pt>
                <c:pt idx="6">
                  <c:v>May-19</c:v>
                </c:pt>
                <c:pt idx="7">
                  <c:v>Jun-19</c:v>
                </c:pt>
                <c:pt idx="8">
                  <c:v>Jul-19</c:v>
                </c:pt>
                <c:pt idx="9">
                  <c:v>Aug-19</c:v>
                </c:pt>
                <c:pt idx="10">
                  <c:v>Sep-19</c:v>
                </c:pt>
                <c:pt idx="11">
                  <c:v>Oct-19</c:v>
                </c:pt>
              </c:strCache>
            </c:strRef>
          </c:cat>
          <c:val>
            <c:numRef>
              <c:f>Actual!$E$40:$P$40</c:f>
              <c:numCache>
                <c:formatCode>0.00</c:formatCode>
                <c:ptCount val="12"/>
                <c:pt idx="0">
                  <c:v>2.8715938857317727</c:v>
                </c:pt>
                <c:pt idx="1">
                  <c:v>2.5654061185266905</c:v>
                </c:pt>
                <c:pt idx="2">
                  <c:v>1.9797928747496607</c:v>
                </c:pt>
                <c:pt idx="3">
                  <c:v>2.4488846837282385</c:v>
                </c:pt>
                <c:pt idx="4">
                  <c:v>3.9923248447713622</c:v>
                </c:pt>
                <c:pt idx="5">
                  <c:v>2.8573525828208735</c:v>
                </c:pt>
                <c:pt idx="6">
                  <c:v>2.4794720235696501</c:v>
                </c:pt>
                <c:pt idx="7">
                  <c:v>3.3514792873834778</c:v>
                </c:pt>
                <c:pt idx="8">
                  <c:v>2.7347496864496201</c:v>
                </c:pt>
                <c:pt idx="9">
                  <c:v>3.9456912443656011</c:v>
                </c:pt>
                <c:pt idx="10">
                  <c:v>3.8945678845499607</c:v>
                </c:pt>
                <c:pt idx="11">
                  <c:v>3.7852670511953437</c:v>
                </c:pt>
              </c:numCache>
            </c:numRef>
          </c:val>
          <c:smooth val="0"/>
          <c:extLst>
            <c:ext xmlns:c16="http://schemas.microsoft.com/office/drawing/2014/chart" uri="{C3380CC4-5D6E-409C-BE32-E72D297353CC}">
              <c16:uniqueId val="{00000000-7344-436F-8851-A0F1C55B17E3}"/>
            </c:ext>
          </c:extLst>
        </c:ser>
        <c:ser>
          <c:idx val="0"/>
          <c:order val="1"/>
          <c:tx>
            <c:strRef>
              <c:f>Actual!$D$42</c:f>
              <c:strCache>
                <c:ptCount val="1"/>
                <c:pt idx="0">
                  <c:v>Year ahead forecast (£/MWh)</c:v>
                </c:pt>
              </c:strCache>
            </c:strRef>
          </c:tx>
          <c:spPr>
            <a:ln w="28575" cap="rnd">
              <a:solidFill>
                <a:srgbClr val="FF0000"/>
              </a:solidFill>
              <a:prstDash val="sysDash"/>
              <a:round/>
            </a:ln>
            <a:effectLst/>
          </c:spPr>
          <c:marker>
            <c:symbol val="none"/>
          </c:marker>
          <c:cat>
            <c:strRef>
              <c:f>Actual!$E$20:$P$20</c:f>
              <c:strCache>
                <c:ptCount val="12"/>
                <c:pt idx="0">
                  <c:v>Nov-18</c:v>
                </c:pt>
                <c:pt idx="1">
                  <c:v>Dec-18</c:v>
                </c:pt>
                <c:pt idx="2">
                  <c:v>Jan-19</c:v>
                </c:pt>
                <c:pt idx="3">
                  <c:v>Feb-19</c:v>
                </c:pt>
                <c:pt idx="4">
                  <c:v>Mar-19</c:v>
                </c:pt>
                <c:pt idx="5">
                  <c:v>Apr-19</c:v>
                </c:pt>
                <c:pt idx="6">
                  <c:v>May-19</c:v>
                </c:pt>
                <c:pt idx="7">
                  <c:v>Jun-19</c:v>
                </c:pt>
                <c:pt idx="8">
                  <c:v>Jul-19</c:v>
                </c:pt>
                <c:pt idx="9">
                  <c:v>Aug-19</c:v>
                </c:pt>
                <c:pt idx="10">
                  <c:v>Sep-19</c:v>
                </c:pt>
                <c:pt idx="11">
                  <c:v>Oct-19</c:v>
                </c:pt>
              </c:strCache>
            </c:strRef>
          </c:cat>
          <c:val>
            <c:numRef>
              <c:f>Actual!$E$42:$P$42</c:f>
              <c:numCache>
                <c:formatCode>_(* #,##0.00_);_(* \(#,##0.00\);_(* "-"??_);_(@_)</c:formatCode>
                <c:ptCount val="12"/>
                <c:pt idx="0">
                  <c:v>2.3462979329041862</c:v>
                </c:pt>
                <c:pt idx="1">
                  <c:v>1.7988216028336972</c:v>
                </c:pt>
                <c:pt idx="2">
                  <c:v>1.4889533415971865</c:v>
                </c:pt>
                <c:pt idx="3">
                  <c:v>1.6316702891404178</c:v>
                </c:pt>
                <c:pt idx="4">
                  <c:v>1.6159729181642579</c:v>
                </c:pt>
                <c:pt idx="5">
                  <c:v>2.2537996344276312</c:v>
                </c:pt>
                <c:pt idx="6">
                  <c:v>2.4788884169951557</c:v>
                </c:pt>
                <c:pt idx="7">
                  <c:v>2.5215068865754771</c:v>
                </c:pt>
                <c:pt idx="8">
                  <c:v>2.6928417727352607</c:v>
                </c:pt>
                <c:pt idx="9">
                  <c:v>2.8516526852764548</c:v>
                </c:pt>
                <c:pt idx="10">
                  <c:v>2.7514865227510472</c:v>
                </c:pt>
                <c:pt idx="11">
                  <c:v>2.6074255912356774</c:v>
                </c:pt>
              </c:numCache>
            </c:numRef>
          </c:val>
          <c:smooth val="0"/>
          <c:extLst>
            <c:ext xmlns:c16="http://schemas.microsoft.com/office/drawing/2014/chart" uri="{C3380CC4-5D6E-409C-BE32-E72D297353CC}">
              <c16:uniqueId val="{00000001-7344-436F-8851-A0F1C55B17E3}"/>
            </c:ext>
          </c:extLst>
        </c:ser>
        <c:dLbls>
          <c:showLegendKey val="0"/>
          <c:showVal val="0"/>
          <c:showCatName val="0"/>
          <c:showSerName val="0"/>
          <c:showPercent val="0"/>
          <c:showBubbleSize val="0"/>
        </c:dLbls>
        <c:smooth val="0"/>
        <c:axId val="48243072"/>
        <c:axId val="48244608"/>
      </c:lineChart>
      <c:catAx>
        <c:axId val="4824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4608"/>
        <c:crosses val="autoZero"/>
        <c:auto val="1"/>
        <c:lblAlgn val="ctr"/>
        <c:lblOffset val="100"/>
        <c:noMultiLvlLbl val="0"/>
      </c:catAx>
      <c:valAx>
        <c:axId val="48244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GB" sz="2800"/>
              <a:t>24</a:t>
            </a:r>
            <a:r>
              <a:rPr lang="en-GB" sz="2800" baseline="0"/>
              <a:t> month rolling forecast with error bands</a:t>
            </a:r>
            <a:endParaRPr lang="en-GB"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2122156287698203E-2"/>
          <c:y val="0.15358178053830229"/>
          <c:w val="0.95581510475048836"/>
          <c:h val="0.70614857925368024"/>
        </c:manualLayout>
      </c:layout>
      <c:areaChart>
        <c:grouping val="standard"/>
        <c:varyColors val="0"/>
        <c:ser>
          <c:idx val="0"/>
          <c:order val="1"/>
          <c:tx>
            <c:strRef>
              <c:f>Forecast!$D$64</c:f>
              <c:strCache>
                <c:ptCount val="1"/>
                <c:pt idx="0">
                  <c:v>High Error Band (£/MWh)</c:v>
                </c:pt>
              </c:strCache>
            </c:strRef>
          </c:tx>
          <c:spPr>
            <a:solidFill>
              <a:schemeClr val="bg1">
                <a:lumMod val="75000"/>
              </a:schemeClr>
            </a:solidFill>
            <a:ln>
              <a:noFill/>
            </a:ln>
            <a:effectLst/>
          </c:spPr>
          <c:val>
            <c:numRef>
              <c:f>Forecast!$E$64:$AB$64</c:f>
              <c:numCache>
                <c:formatCode>0.00</c:formatCode>
                <c:ptCount val="24"/>
                <c:pt idx="0">
                  <c:v>3.6392734837495122</c:v>
                </c:pt>
                <c:pt idx="1">
                  <c:v>3.4847460111263073</c:v>
                </c:pt>
                <c:pt idx="2">
                  <c:v>3.3302971536519319</c:v>
                </c:pt>
                <c:pt idx="3">
                  <c:v>3.3987087943894707</c:v>
                </c:pt>
                <c:pt idx="4">
                  <c:v>3.0969827959850629</c:v>
                </c:pt>
                <c:pt idx="5">
                  <c:v>3.169910795794411</c:v>
                </c:pt>
                <c:pt idx="6">
                  <c:v>3.4341859353549502</c:v>
                </c:pt>
                <c:pt idx="7">
                  <c:v>3.6627685968825454</c:v>
                </c:pt>
                <c:pt idx="8">
                  <c:v>3.9232465311087297</c:v>
                </c:pt>
                <c:pt idx="9">
                  <c:v>4.255158165615903</c:v>
                </c:pt>
                <c:pt idx="10">
                  <c:v>4.3460885486765672</c:v>
                </c:pt>
                <c:pt idx="11">
                  <c:v>4.2040750247607725</c:v>
                </c:pt>
                <c:pt idx="12">
                  <c:v>3.6478108954033028</c:v>
                </c:pt>
                <c:pt idx="13">
                  <c:v>3.4251873259689516</c:v>
                </c:pt>
                <c:pt idx="14">
                  <c:v>3.1950031310078737</c:v>
                </c:pt>
                <c:pt idx="15">
                  <c:v>3.5374126404190895</c:v>
                </c:pt>
                <c:pt idx="16">
                  <c:v>3.2723266713851409</c:v>
                </c:pt>
                <c:pt idx="17">
                  <c:v>3.7269669365317446</c:v>
                </c:pt>
                <c:pt idx="18">
                  <c:v>3.8469689896229307</c:v>
                </c:pt>
                <c:pt idx="19">
                  <c:v>3.9787848329632713</c:v>
                </c:pt>
                <c:pt idx="20">
                  <c:v>4.0657128617123348</c:v>
                </c:pt>
                <c:pt idx="21">
                  <c:v>4.3695748599495072</c:v>
                </c:pt>
                <c:pt idx="22">
                  <c:v>4.4269575547740736</c:v>
                </c:pt>
                <c:pt idx="23">
                  <c:v>4.1628571723011225</c:v>
                </c:pt>
              </c:numCache>
            </c:numRef>
          </c:val>
          <c:extLst>
            <c:ext xmlns:c16="http://schemas.microsoft.com/office/drawing/2014/chart" uri="{C3380CC4-5D6E-409C-BE32-E72D297353CC}">
              <c16:uniqueId val="{00000000-CBF0-456C-A0D9-654D9EEC96DB}"/>
            </c:ext>
          </c:extLst>
        </c:ser>
        <c:ser>
          <c:idx val="1"/>
          <c:order val="2"/>
          <c:tx>
            <c:strRef>
              <c:f>Forecast!$D$65</c:f>
              <c:strCache>
                <c:ptCount val="1"/>
                <c:pt idx="0">
                  <c:v>Low Error Band (£/MWh)</c:v>
                </c:pt>
              </c:strCache>
            </c:strRef>
          </c:tx>
          <c:spPr>
            <a:solidFill>
              <a:schemeClr val="bg1"/>
            </a:solidFill>
            <a:ln>
              <a:noFill/>
            </a:ln>
            <a:effectLst/>
          </c:spPr>
          <c:val>
            <c:numRef>
              <c:f>Forecast!$E$65:$AB$65</c:f>
              <c:numCache>
                <c:formatCode>0.00</c:formatCode>
                <c:ptCount val="24"/>
                <c:pt idx="0">
                  <c:v>3.0604131652899498</c:v>
                </c:pt>
                <c:pt idx="1">
                  <c:v>3.0346515056255914</c:v>
                </c:pt>
                <c:pt idx="2">
                  <c:v>2.7801104759117923</c:v>
                </c:pt>
                <c:pt idx="3">
                  <c:v>2.8485221166493311</c:v>
                </c:pt>
                <c:pt idx="4">
                  <c:v>2.3777713396526177</c:v>
                </c:pt>
                <c:pt idx="5">
                  <c:v>2.6558764391572072</c:v>
                </c:pt>
                <c:pt idx="6">
                  <c:v>2.6357155382018549</c:v>
                </c:pt>
                <c:pt idx="7">
                  <c:v>2.6555615798403918</c:v>
                </c:pt>
                <c:pt idx="8">
                  <c:v>2.5745309030149977</c:v>
                </c:pt>
                <c:pt idx="9">
                  <c:v>2.8487503674213603</c:v>
                </c:pt>
                <c:pt idx="10">
                  <c:v>2.8778903847340471</c:v>
                </c:pt>
                <c:pt idx="11">
                  <c:v>2.756441673833844</c:v>
                </c:pt>
                <c:pt idx="12">
                  <c:v>2.226295091096365</c:v>
                </c:pt>
                <c:pt idx="13">
                  <c:v>1.8509494788024261</c:v>
                </c:pt>
                <c:pt idx="14">
                  <c:v>1.7262417138171173</c:v>
                </c:pt>
                <c:pt idx="15">
                  <c:v>2.0686512232283332</c:v>
                </c:pt>
                <c:pt idx="16">
                  <c:v>1.8035652541943845</c:v>
                </c:pt>
                <c:pt idx="17">
                  <c:v>2.2582055193409882</c:v>
                </c:pt>
                <c:pt idx="18">
                  <c:v>2.3782075724321743</c:v>
                </c:pt>
                <c:pt idx="19">
                  <c:v>2.510023415772515</c:v>
                </c:pt>
                <c:pt idx="20">
                  <c:v>2.5969514445215784</c:v>
                </c:pt>
                <c:pt idx="21">
                  <c:v>2.9008134427587509</c:v>
                </c:pt>
                <c:pt idx="22">
                  <c:v>2.9581961375833177</c:v>
                </c:pt>
                <c:pt idx="23">
                  <c:v>2.6940957551103661</c:v>
                </c:pt>
              </c:numCache>
            </c:numRef>
          </c:val>
          <c:extLst>
            <c:ext xmlns:c16="http://schemas.microsoft.com/office/drawing/2014/chart" uri="{C3380CC4-5D6E-409C-BE32-E72D297353CC}">
              <c16:uniqueId val="{00000001-CBF0-456C-A0D9-654D9EEC96DB}"/>
            </c:ext>
          </c:extLst>
        </c:ser>
        <c:dLbls>
          <c:showLegendKey val="0"/>
          <c:showVal val="0"/>
          <c:showCatName val="0"/>
          <c:showSerName val="0"/>
          <c:showPercent val="0"/>
          <c:showBubbleSize val="0"/>
        </c:dLbls>
        <c:axId val="104362368"/>
        <c:axId val="104363904"/>
      </c:areaChart>
      <c:lineChart>
        <c:grouping val="standard"/>
        <c:varyColors val="0"/>
        <c:ser>
          <c:idx val="10"/>
          <c:order val="0"/>
          <c:tx>
            <c:strRef>
              <c:f>Forecast!$D$59</c:f>
              <c:strCache>
                <c:ptCount val="1"/>
                <c:pt idx="0">
                  <c:v>Esitimated BSUoS Charge (£/MWh)</c:v>
                </c:pt>
              </c:strCache>
            </c:strRef>
          </c:tx>
          <c:spPr>
            <a:ln w="28575" cap="rnd">
              <a:solidFill>
                <a:schemeClr val="accent5">
                  <a:lumMod val="60000"/>
                </a:schemeClr>
              </a:solidFill>
              <a:round/>
            </a:ln>
            <a:effectLst/>
          </c:spPr>
          <c:marker>
            <c:symbol val="none"/>
          </c:marker>
          <c:cat>
            <c:strRef>
              <c:f>Forecast!$E$42:$AB$42</c:f>
              <c:strCache>
                <c:ptCount val="24"/>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pt idx="13">
                  <c:v>Dec-20</c:v>
                </c:pt>
                <c:pt idx="14">
                  <c:v>Jan-21</c:v>
                </c:pt>
                <c:pt idx="15">
                  <c:v>Feb-21</c:v>
                </c:pt>
                <c:pt idx="16">
                  <c:v>Mar-21</c:v>
                </c:pt>
                <c:pt idx="17">
                  <c:v>Apr-21</c:v>
                </c:pt>
                <c:pt idx="18">
                  <c:v>May-21</c:v>
                </c:pt>
                <c:pt idx="19">
                  <c:v>Jun-21</c:v>
                </c:pt>
                <c:pt idx="20">
                  <c:v>Jul-21</c:v>
                </c:pt>
                <c:pt idx="21">
                  <c:v>Aug-21</c:v>
                </c:pt>
                <c:pt idx="22">
                  <c:v>Sep-21</c:v>
                </c:pt>
                <c:pt idx="23">
                  <c:v>Oct-21</c:v>
                </c:pt>
              </c:strCache>
            </c:strRef>
          </c:cat>
          <c:val>
            <c:numRef>
              <c:f>Forecast!$E$59:$AB$59</c:f>
              <c:numCache>
                <c:formatCode>0.00</c:formatCode>
                <c:ptCount val="24"/>
                <c:pt idx="0">
                  <c:v>3.2711479456884591</c:v>
                </c:pt>
                <c:pt idx="1">
                  <c:v>3.1818139550311613</c:v>
                </c:pt>
                <c:pt idx="2">
                  <c:v>2.9766962607598315</c:v>
                </c:pt>
                <c:pt idx="3">
                  <c:v>3.0453244001379107</c:v>
                </c:pt>
                <c:pt idx="4">
                  <c:v>2.6587033846479775</c:v>
                </c:pt>
                <c:pt idx="5">
                  <c:v>2.9128936174758091</c:v>
                </c:pt>
                <c:pt idx="6">
                  <c:v>3.0349507367784025</c:v>
                </c:pt>
                <c:pt idx="7">
                  <c:v>3.1591650883614686</c:v>
                </c:pt>
                <c:pt idx="8">
                  <c:v>3.2488887170618637</c:v>
                </c:pt>
                <c:pt idx="9">
                  <c:v>3.5519542665186314</c:v>
                </c:pt>
                <c:pt idx="10">
                  <c:v>3.6119894667053072</c:v>
                </c:pt>
                <c:pt idx="11">
                  <c:v>3.480258349297308</c:v>
                </c:pt>
                <c:pt idx="12">
                  <c:v>2.9370529932498339</c:v>
                </c:pt>
                <c:pt idx="13">
                  <c:v>2.6380684023856888</c:v>
                </c:pt>
                <c:pt idx="14">
                  <c:v>2.4606224224124955</c:v>
                </c:pt>
                <c:pt idx="15">
                  <c:v>2.8030319318237114</c:v>
                </c:pt>
                <c:pt idx="16">
                  <c:v>2.5379459627897627</c:v>
                </c:pt>
                <c:pt idx="17">
                  <c:v>2.9925862279363664</c:v>
                </c:pt>
                <c:pt idx="18">
                  <c:v>3.1125882810275525</c:v>
                </c:pt>
                <c:pt idx="19">
                  <c:v>3.2444041243678932</c:v>
                </c:pt>
                <c:pt idx="20">
                  <c:v>3.3313321531169566</c:v>
                </c:pt>
                <c:pt idx="21">
                  <c:v>3.635194151354129</c:v>
                </c:pt>
                <c:pt idx="22">
                  <c:v>3.6925768461786959</c:v>
                </c:pt>
                <c:pt idx="23">
                  <c:v>3.4284764637057443</c:v>
                </c:pt>
              </c:numCache>
            </c:numRef>
          </c:val>
          <c:smooth val="0"/>
          <c:extLst>
            <c:ext xmlns:c16="http://schemas.microsoft.com/office/drawing/2014/chart" uri="{C3380CC4-5D6E-409C-BE32-E72D297353CC}">
              <c16:uniqueId val="{00000002-CBF0-456C-A0D9-654D9EEC96DB}"/>
            </c:ext>
          </c:extLst>
        </c:ser>
        <c:dLbls>
          <c:showLegendKey val="0"/>
          <c:showVal val="0"/>
          <c:showCatName val="0"/>
          <c:showSerName val="0"/>
          <c:showPercent val="0"/>
          <c:showBubbleSize val="0"/>
        </c:dLbls>
        <c:marker val="1"/>
        <c:smooth val="0"/>
        <c:axId val="104362368"/>
        <c:axId val="104363904"/>
      </c:lineChart>
      <c:catAx>
        <c:axId val="1043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3904"/>
        <c:crosses val="autoZero"/>
        <c:auto val="1"/>
        <c:lblAlgn val="ctr"/>
        <c:lblOffset val="100"/>
        <c:noMultiLvlLbl val="0"/>
      </c:catAx>
      <c:valAx>
        <c:axId val="104363904"/>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2368"/>
        <c:crosses val="autoZero"/>
        <c:crossBetween val="midCat"/>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Cost volatility by category</a:t>
            </a:r>
            <a:r>
              <a:rPr lang="en-GB" baseline="0"/>
              <a:t> over past 12 months</a:t>
            </a:r>
            <a:endParaRPr lang="en-GB"/>
          </a:p>
        </c:rich>
      </c:tx>
      <c:overlay val="0"/>
      <c:spPr>
        <a:noFill/>
        <a:ln>
          <a:noFill/>
        </a:ln>
        <a:effectLst/>
      </c:spPr>
    </c:title>
    <c:autoTitleDeleted val="0"/>
    <c:plotArea>
      <c:layout>
        <c:manualLayout>
          <c:layoutTarget val="inner"/>
          <c:xMode val="edge"/>
          <c:yMode val="edge"/>
          <c:x val="3.8412073490813652E-2"/>
          <c:y val="0.16267543859649122"/>
          <c:w val="0.95193687879843891"/>
          <c:h val="0.61464587759863354"/>
        </c:manualLayout>
      </c:layout>
      <c:lineChart>
        <c:grouping val="standard"/>
        <c:varyColors val="0"/>
        <c:ser>
          <c:idx val="0"/>
          <c:order val="0"/>
          <c:tx>
            <c:strRef>
              <c:f>'Weekly Summary Actual'!$D$1</c:f>
              <c:strCache>
                <c:ptCount val="1"/>
                <c:pt idx="0">
                  <c:v>Energy Imbalance</c:v>
                </c:pt>
              </c:strCache>
            </c:strRef>
          </c:tx>
          <c:spPr>
            <a:ln w="28575"/>
          </c:spPr>
          <c:marker>
            <c:symbol val="none"/>
          </c:marker>
          <c:cat>
            <c:strRef>
              <c:f>'Weekly Summary Actual'!$C$2:$C$53</c:f>
              <c:strCache>
                <c:ptCount val="52"/>
                <c:pt idx="0">
                  <c:v>29/10/2018</c:v>
                </c:pt>
                <c:pt idx="1">
                  <c:v>05/11/2018</c:v>
                </c:pt>
                <c:pt idx="2">
                  <c:v>12/11/2018</c:v>
                </c:pt>
                <c:pt idx="3">
                  <c:v>19/11/2018</c:v>
                </c:pt>
                <c:pt idx="4">
                  <c:v>26/11/2018</c:v>
                </c:pt>
                <c:pt idx="5">
                  <c:v>03/12/2018</c:v>
                </c:pt>
                <c:pt idx="6">
                  <c:v>10/12/2018</c:v>
                </c:pt>
                <c:pt idx="7">
                  <c:v>17/12/2018</c:v>
                </c:pt>
                <c:pt idx="8">
                  <c:v>24/12/2018</c:v>
                </c:pt>
                <c:pt idx="9">
                  <c:v>07/01/2019</c:v>
                </c:pt>
                <c:pt idx="10">
                  <c:v>14/01/2019</c:v>
                </c:pt>
                <c:pt idx="11">
                  <c:v>21/01/2019</c:v>
                </c:pt>
                <c:pt idx="12">
                  <c:v>28/01/2019</c:v>
                </c:pt>
                <c:pt idx="13">
                  <c:v>04/02/2019</c:v>
                </c:pt>
                <c:pt idx="14">
                  <c:v>11/02/2019</c:v>
                </c:pt>
                <c:pt idx="15">
                  <c:v>18/02/2019</c:v>
                </c:pt>
                <c:pt idx="16">
                  <c:v>25/02/2019</c:v>
                </c:pt>
                <c:pt idx="17">
                  <c:v>04/03/2019</c:v>
                </c:pt>
                <c:pt idx="18">
                  <c:v>11/03/2019</c:v>
                </c:pt>
                <c:pt idx="19">
                  <c:v>18/03/2019</c:v>
                </c:pt>
                <c:pt idx="20">
                  <c:v>25/03/2019</c:v>
                </c:pt>
                <c:pt idx="21">
                  <c:v>01/04/2019</c:v>
                </c:pt>
                <c:pt idx="22">
                  <c:v>08/04/2019</c:v>
                </c:pt>
                <c:pt idx="23">
                  <c:v>15/04/2019</c:v>
                </c:pt>
                <c:pt idx="24">
                  <c:v>22/04/2019</c:v>
                </c:pt>
                <c:pt idx="25">
                  <c:v>29/04/2019</c:v>
                </c:pt>
                <c:pt idx="26">
                  <c:v>06/05/2019</c:v>
                </c:pt>
                <c:pt idx="27">
                  <c:v>13/05/2019</c:v>
                </c:pt>
                <c:pt idx="28">
                  <c:v>20/05/2019</c:v>
                </c:pt>
                <c:pt idx="29">
                  <c:v>27/05/2019</c:v>
                </c:pt>
                <c:pt idx="30">
                  <c:v>03/06/2019</c:v>
                </c:pt>
                <c:pt idx="31">
                  <c:v>10/06/2019</c:v>
                </c:pt>
                <c:pt idx="32">
                  <c:v>17/06/2019</c:v>
                </c:pt>
                <c:pt idx="33">
                  <c:v>24/06/2019</c:v>
                </c:pt>
                <c:pt idx="34">
                  <c:v>01/07/2019</c:v>
                </c:pt>
                <c:pt idx="35">
                  <c:v>08/07/2019</c:v>
                </c:pt>
                <c:pt idx="36">
                  <c:v>15/07/2019</c:v>
                </c:pt>
                <c:pt idx="37">
                  <c:v>22/07/2019</c:v>
                </c:pt>
                <c:pt idx="38">
                  <c:v>29/07/2019</c:v>
                </c:pt>
                <c:pt idx="39">
                  <c:v>05/08/2019</c:v>
                </c:pt>
                <c:pt idx="40">
                  <c:v>12/08/2019</c:v>
                </c:pt>
                <c:pt idx="41">
                  <c:v>19/08/2019</c:v>
                </c:pt>
                <c:pt idx="42">
                  <c:v>26/08/2019</c:v>
                </c:pt>
                <c:pt idx="43">
                  <c:v>02/09/2019</c:v>
                </c:pt>
                <c:pt idx="44">
                  <c:v>09/09/2019</c:v>
                </c:pt>
                <c:pt idx="45">
                  <c:v>16/09/2019</c:v>
                </c:pt>
                <c:pt idx="46">
                  <c:v>23/09/2019</c:v>
                </c:pt>
                <c:pt idx="47">
                  <c:v>30/09/2019</c:v>
                </c:pt>
                <c:pt idx="48">
                  <c:v>07/10/2019</c:v>
                </c:pt>
                <c:pt idx="49">
                  <c:v>14/10/2019</c:v>
                </c:pt>
                <c:pt idx="50">
                  <c:v>21/10/2019</c:v>
                </c:pt>
                <c:pt idx="51">
                  <c:v>28/10/2019</c:v>
                </c:pt>
              </c:strCache>
            </c:strRef>
          </c:cat>
          <c:val>
            <c:numRef>
              <c:f>'Weekly Summary Actual'!$D$2:$D$53</c:f>
              <c:numCache>
                <c:formatCode>General</c:formatCode>
                <c:ptCount val="52"/>
                <c:pt idx="0">
                  <c:v>0.40467596100000047</c:v>
                </c:pt>
                <c:pt idx="1">
                  <c:v>0.67023458599999974</c:v>
                </c:pt>
                <c:pt idx="2">
                  <c:v>-1.3875082330000006</c:v>
                </c:pt>
                <c:pt idx="3">
                  <c:v>1.7849938579999998</c:v>
                </c:pt>
                <c:pt idx="4">
                  <c:v>0.82279555700000062</c:v>
                </c:pt>
                <c:pt idx="5">
                  <c:v>2.8868833999999843E-2</c:v>
                </c:pt>
                <c:pt idx="6">
                  <c:v>0.91701571900000078</c:v>
                </c:pt>
                <c:pt idx="7">
                  <c:v>1.1430418780000005</c:v>
                </c:pt>
                <c:pt idx="8">
                  <c:v>-3.5703467149999999</c:v>
                </c:pt>
                <c:pt idx="9">
                  <c:v>-2.5232315949999999</c:v>
                </c:pt>
                <c:pt idx="10">
                  <c:v>-2.2711689000000006</c:v>
                </c:pt>
                <c:pt idx="11">
                  <c:v>-0.98605227599999923</c:v>
                </c:pt>
                <c:pt idx="12">
                  <c:v>0.54798986700000007</c:v>
                </c:pt>
                <c:pt idx="13">
                  <c:v>-0.88771659199999986</c:v>
                </c:pt>
                <c:pt idx="14">
                  <c:v>-0.20501638799999899</c:v>
                </c:pt>
                <c:pt idx="15">
                  <c:v>-1.3416257889999998</c:v>
                </c:pt>
                <c:pt idx="16">
                  <c:v>-1.8432409400000007</c:v>
                </c:pt>
                <c:pt idx="17">
                  <c:v>-1.173912273</c:v>
                </c:pt>
                <c:pt idx="18">
                  <c:v>1.325154054</c:v>
                </c:pt>
                <c:pt idx="19">
                  <c:v>1.4228557759354836</c:v>
                </c:pt>
                <c:pt idx="20">
                  <c:v>-1.0717392790000004</c:v>
                </c:pt>
                <c:pt idx="21">
                  <c:v>-1.4053517420000001</c:v>
                </c:pt>
                <c:pt idx="22">
                  <c:v>1.2275684370000008</c:v>
                </c:pt>
                <c:pt idx="23">
                  <c:v>-1.4953982730000002</c:v>
                </c:pt>
                <c:pt idx="24">
                  <c:v>-0.49069223500000081</c:v>
                </c:pt>
                <c:pt idx="25">
                  <c:v>5.0958820000000127E-2</c:v>
                </c:pt>
                <c:pt idx="26">
                  <c:v>-0.14160769500000026</c:v>
                </c:pt>
                <c:pt idx="27">
                  <c:v>1.188764457</c:v>
                </c:pt>
                <c:pt idx="28">
                  <c:v>-1.1462695560000002</c:v>
                </c:pt>
                <c:pt idx="29">
                  <c:v>-0.46732573499999991</c:v>
                </c:pt>
                <c:pt idx="30">
                  <c:v>0.90698844400000012</c:v>
                </c:pt>
                <c:pt idx="31">
                  <c:v>2.269853351000001</c:v>
                </c:pt>
                <c:pt idx="32">
                  <c:v>0.77754064400000056</c:v>
                </c:pt>
                <c:pt idx="33">
                  <c:v>-1.0098248389999998</c:v>
                </c:pt>
                <c:pt idx="34">
                  <c:v>-0.30857435700000013</c:v>
                </c:pt>
                <c:pt idx="35">
                  <c:v>-0.91798311200000016</c:v>
                </c:pt>
                <c:pt idx="36">
                  <c:v>1.2612332000000059E-2</c:v>
                </c:pt>
                <c:pt idx="37">
                  <c:v>-0.77148195100000039</c:v>
                </c:pt>
                <c:pt idx="38">
                  <c:v>1.7132964430000002</c:v>
                </c:pt>
                <c:pt idx="39">
                  <c:v>-0.32766561999999988</c:v>
                </c:pt>
                <c:pt idx="40">
                  <c:v>0.81657697699999987</c:v>
                </c:pt>
                <c:pt idx="41">
                  <c:v>0.55348509299999959</c:v>
                </c:pt>
                <c:pt idx="42">
                  <c:v>9.6007163999999645E-2</c:v>
                </c:pt>
                <c:pt idx="43">
                  <c:v>0.80346929099999975</c:v>
                </c:pt>
                <c:pt idx="44">
                  <c:v>0.56091149300000032</c:v>
                </c:pt>
                <c:pt idx="45">
                  <c:v>0.14293405400000014</c:v>
                </c:pt>
                <c:pt idx="46">
                  <c:v>0.68983598400000001</c:v>
                </c:pt>
                <c:pt idx="47">
                  <c:v>1.1667024380000004</c:v>
                </c:pt>
                <c:pt idx="48">
                  <c:v>1.4960401890000006</c:v>
                </c:pt>
                <c:pt idx="49">
                  <c:v>2.1503240199999993</c:v>
                </c:pt>
                <c:pt idx="50">
                  <c:v>1.9518066569999999</c:v>
                </c:pt>
                <c:pt idx="51">
                  <c:v>1.7975592800000002</c:v>
                </c:pt>
              </c:numCache>
            </c:numRef>
          </c:val>
          <c:smooth val="0"/>
          <c:extLst>
            <c:ext xmlns:c16="http://schemas.microsoft.com/office/drawing/2014/chart" uri="{C3380CC4-5D6E-409C-BE32-E72D297353CC}">
              <c16:uniqueId val="{00000000-BA8C-436E-9B54-B9034CA960E5}"/>
            </c:ext>
          </c:extLst>
        </c:ser>
        <c:ser>
          <c:idx val="1"/>
          <c:order val="1"/>
          <c:tx>
            <c:strRef>
              <c:f>'Weekly Summary Actual'!$W$1</c:f>
              <c:strCache>
                <c:ptCount val="1"/>
                <c:pt idx="0">
                  <c:v>Total constraints</c:v>
                </c:pt>
              </c:strCache>
            </c:strRef>
          </c:tx>
          <c:spPr>
            <a:ln w="28575"/>
          </c:spPr>
          <c:marker>
            <c:symbol val="none"/>
          </c:marker>
          <c:val>
            <c:numRef>
              <c:f>'Weekly Summary Actual'!$W$2:$W$53</c:f>
              <c:numCache>
                <c:formatCode>General</c:formatCode>
                <c:ptCount val="52"/>
                <c:pt idx="0">
                  <c:v>14.173373097335086</c:v>
                </c:pt>
                <c:pt idx="1">
                  <c:v>12.415253184325421</c:v>
                </c:pt>
                <c:pt idx="2">
                  <c:v>10.864744209083019</c:v>
                </c:pt>
                <c:pt idx="3">
                  <c:v>11.45401993568138</c:v>
                </c:pt>
                <c:pt idx="4">
                  <c:v>16.025504886107843</c:v>
                </c:pt>
                <c:pt idx="5">
                  <c:v>17.185337739242549</c:v>
                </c:pt>
                <c:pt idx="6">
                  <c:v>14.545116998523191</c:v>
                </c:pt>
                <c:pt idx="7">
                  <c:v>9.2874098638582492</c:v>
                </c:pt>
                <c:pt idx="8">
                  <c:v>7.1923016361550101</c:v>
                </c:pt>
                <c:pt idx="9">
                  <c:v>2.7245272200395796</c:v>
                </c:pt>
                <c:pt idx="10">
                  <c:v>15.94760473427406</c:v>
                </c:pt>
                <c:pt idx="11">
                  <c:v>8.0693265375607091</c:v>
                </c:pt>
                <c:pt idx="12">
                  <c:v>12.367537349843269</c:v>
                </c:pt>
                <c:pt idx="13">
                  <c:v>3.3837390398013802</c:v>
                </c:pt>
                <c:pt idx="14">
                  <c:v>14.48899207900795</c:v>
                </c:pt>
                <c:pt idx="15">
                  <c:v>13.751633887201665</c:v>
                </c:pt>
                <c:pt idx="16">
                  <c:v>17.93162806849794</c:v>
                </c:pt>
                <c:pt idx="17">
                  <c:v>12.863721010347788</c:v>
                </c:pt>
                <c:pt idx="18">
                  <c:v>19.999094134996657</c:v>
                </c:pt>
                <c:pt idx="19">
                  <c:v>29.650498824058243</c:v>
                </c:pt>
                <c:pt idx="20">
                  <c:v>24.004103316897488</c:v>
                </c:pt>
                <c:pt idx="21">
                  <c:v>7.3678782903588091</c:v>
                </c:pt>
                <c:pt idx="22">
                  <c:v>9.7118466373794003</c:v>
                </c:pt>
                <c:pt idx="23">
                  <c:v>9.4634916043818507</c:v>
                </c:pt>
                <c:pt idx="24">
                  <c:v>11.60853272003833</c:v>
                </c:pt>
                <c:pt idx="25">
                  <c:v>12.1018966718852</c:v>
                </c:pt>
                <c:pt idx="26">
                  <c:v>2.9028556699405188</c:v>
                </c:pt>
                <c:pt idx="27">
                  <c:v>2.744346990496874</c:v>
                </c:pt>
                <c:pt idx="28">
                  <c:v>3.1161023143677204</c:v>
                </c:pt>
                <c:pt idx="29">
                  <c:v>7.6848216146174204</c:v>
                </c:pt>
                <c:pt idx="30">
                  <c:v>17.198106534993759</c:v>
                </c:pt>
                <c:pt idx="31">
                  <c:v>12.763179091494868</c:v>
                </c:pt>
                <c:pt idx="32">
                  <c:v>9.0897978635109133</c:v>
                </c:pt>
                <c:pt idx="33">
                  <c:v>5.6434152897717977</c:v>
                </c:pt>
                <c:pt idx="34">
                  <c:v>8.6509532797530717</c:v>
                </c:pt>
                <c:pt idx="35">
                  <c:v>7.1571735861425418</c:v>
                </c:pt>
                <c:pt idx="36">
                  <c:v>2.5614293517131217</c:v>
                </c:pt>
                <c:pt idx="37">
                  <c:v>7.1403720383738065</c:v>
                </c:pt>
                <c:pt idx="38">
                  <c:v>11.070255800248557</c:v>
                </c:pt>
                <c:pt idx="39">
                  <c:v>7.1242861478259583</c:v>
                </c:pt>
                <c:pt idx="40">
                  <c:v>11.127903450010459</c:v>
                </c:pt>
                <c:pt idx="41">
                  <c:v>13.988800696492746</c:v>
                </c:pt>
                <c:pt idx="42">
                  <c:v>11.006345425840596</c:v>
                </c:pt>
                <c:pt idx="43">
                  <c:v>21.150799061061047</c:v>
                </c:pt>
                <c:pt idx="44">
                  <c:v>15.555151471197783</c:v>
                </c:pt>
                <c:pt idx="45">
                  <c:v>19.073299083544043</c:v>
                </c:pt>
                <c:pt idx="46">
                  <c:v>7.0978199146416339</c:v>
                </c:pt>
                <c:pt idx="47">
                  <c:v>9.4152980142316487</c:v>
                </c:pt>
                <c:pt idx="48">
                  <c:v>13.812388823566648</c:v>
                </c:pt>
                <c:pt idx="49">
                  <c:v>28.861560591937611</c:v>
                </c:pt>
                <c:pt idx="50">
                  <c:v>6.7308730340959153</c:v>
                </c:pt>
                <c:pt idx="51">
                  <c:v>24.376143793003767</c:v>
                </c:pt>
              </c:numCache>
            </c:numRef>
          </c:val>
          <c:smooth val="0"/>
          <c:extLst>
            <c:ext xmlns:c16="http://schemas.microsoft.com/office/drawing/2014/chart" uri="{C3380CC4-5D6E-409C-BE32-E72D297353CC}">
              <c16:uniqueId val="{00000001-BA8C-436E-9B54-B9034CA960E5}"/>
            </c:ext>
          </c:extLst>
        </c:ser>
        <c:ser>
          <c:idx val="2"/>
          <c:order val="2"/>
          <c:tx>
            <c:strRef>
              <c:f>'Weekly Summary Actual'!$X$1</c:f>
              <c:strCache>
                <c:ptCount val="1"/>
                <c:pt idx="0">
                  <c:v>Frequency control</c:v>
                </c:pt>
              </c:strCache>
            </c:strRef>
          </c:tx>
          <c:spPr>
            <a:ln w="28575"/>
          </c:spPr>
          <c:marker>
            <c:symbol val="none"/>
          </c:marker>
          <c:val>
            <c:numRef>
              <c:f>'Weekly Summary Actual'!$X$2:$X$53</c:f>
              <c:numCache>
                <c:formatCode>General</c:formatCode>
                <c:ptCount val="52"/>
                <c:pt idx="0">
                  <c:v>2.322713387833407</c:v>
                </c:pt>
                <c:pt idx="1">
                  <c:v>4.4304407706633038</c:v>
                </c:pt>
                <c:pt idx="2">
                  <c:v>4.5066981736997089</c:v>
                </c:pt>
                <c:pt idx="3">
                  <c:v>4.0192989020460175</c:v>
                </c:pt>
                <c:pt idx="4">
                  <c:v>5.2135390969320632</c:v>
                </c:pt>
                <c:pt idx="5">
                  <c:v>4.9581619841576554</c:v>
                </c:pt>
                <c:pt idx="6">
                  <c:v>4.8118474835449412</c:v>
                </c:pt>
                <c:pt idx="7">
                  <c:v>4.0068286571352401</c:v>
                </c:pt>
                <c:pt idx="8">
                  <c:v>3.5998947022868273</c:v>
                </c:pt>
                <c:pt idx="9">
                  <c:v>3.4646005593406861</c:v>
                </c:pt>
                <c:pt idx="10">
                  <c:v>4.5030224181296443</c:v>
                </c:pt>
                <c:pt idx="11">
                  <c:v>4.2364286506789508</c:v>
                </c:pt>
                <c:pt idx="12">
                  <c:v>4.6709117391168711</c:v>
                </c:pt>
                <c:pt idx="13">
                  <c:v>4.4982110283126531</c:v>
                </c:pt>
                <c:pt idx="14">
                  <c:v>4.7513438795834357</c:v>
                </c:pt>
                <c:pt idx="15">
                  <c:v>4.2891670104569233</c:v>
                </c:pt>
                <c:pt idx="16">
                  <c:v>3.8288690785069814</c:v>
                </c:pt>
                <c:pt idx="17">
                  <c:v>3.9277776414615202</c:v>
                </c:pt>
                <c:pt idx="18">
                  <c:v>4.6193034664868602</c:v>
                </c:pt>
                <c:pt idx="19">
                  <c:v>4.7975524177224766</c:v>
                </c:pt>
                <c:pt idx="20">
                  <c:v>4.4874873136779208</c:v>
                </c:pt>
                <c:pt idx="21">
                  <c:v>4.016854047484939</c:v>
                </c:pt>
                <c:pt idx="22">
                  <c:v>4.2067329616034224</c:v>
                </c:pt>
                <c:pt idx="23">
                  <c:v>4.0073689527978562</c:v>
                </c:pt>
                <c:pt idx="24">
                  <c:v>4.4671310885289355</c:v>
                </c:pt>
                <c:pt idx="25">
                  <c:v>4.4423719299967548</c:v>
                </c:pt>
                <c:pt idx="26">
                  <c:v>4.9141771566422356</c:v>
                </c:pt>
                <c:pt idx="27">
                  <c:v>4.2264304225896225</c:v>
                </c:pt>
                <c:pt idx="28">
                  <c:v>3.2880173022775296</c:v>
                </c:pt>
                <c:pt idx="29">
                  <c:v>4.1804560184887727</c:v>
                </c:pt>
                <c:pt idx="30">
                  <c:v>4.2268277429890029</c:v>
                </c:pt>
                <c:pt idx="31">
                  <c:v>4.3321860702803923</c:v>
                </c:pt>
                <c:pt idx="32">
                  <c:v>4.2072689472593687</c:v>
                </c:pt>
                <c:pt idx="33">
                  <c:v>3.8982879547144833</c:v>
                </c:pt>
                <c:pt idx="34">
                  <c:v>4.0274657913367333</c:v>
                </c:pt>
                <c:pt idx="35">
                  <c:v>4.3822624634194547</c:v>
                </c:pt>
                <c:pt idx="36">
                  <c:v>3.6513053944297393</c:v>
                </c:pt>
                <c:pt idx="37">
                  <c:v>3.5470797495675823</c:v>
                </c:pt>
                <c:pt idx="38">
                  <c:v>4.5799485507823992</c:v>
                </c:pt>
                <c:pt idx="39">
                  <c:v>3.6911409604666026</c:v>
                </c:pt>
                <c:pt idx="40">
                  <c:v>4.0761261231154791</c:v>
                </c:pt>
                <c:pt idx="41">
                  <c:v>4.6139998981789097</c:v>
                </c:pt>
                <c:pt idx="42">
                  <c:v>4.4713611421047794</c:v>
                </c:pt>
                <c:pt idx="43">
                  <c:v>5.8786056580989072</c:v>
                </c:pt>
                <c:pt idx="44">
                  <c:v>5.896951911573197</c:v>
                </c:pt>
                <c:pt idx="45">
                  <c:v>5.7908101575964857</c:v>
                </c:pt>
                <c:pt idx="46">
                  <c:v>5.3843381113356763</c:v>
                </c:pt>
                <c:pt idx="47">
                  <c:v>5.4835738153016065</c:v>
                </c:pt>
                <c:pt idx="48">
                  <c:v>5.2179904369492451</c:v>
                </c:pt>
                <c:pt idx="49">
                  <c:v>5.9192551458367788</c:v>
                </c:pt>
                <c:pt idx="50">
                  <c:v>4.9802952787465209</c:v>
                </c:pt>
                <c:pt idx="51">
                  <c:v>5.1815394189617354</c:v>
                </c:pt>
              </c:numCache>
            </c:numRef>
          </c:val>
          <c:smooth val="0"/>
          <c:extLst>
            <c:ext xmlns:c16="http://schemas.microsoft.com/office/drawing/2014/chart" uri="{C3380CC4-5D6E-409C-BE32-E72D297353CC}">
              <c16:uniqueId val="{00000002-BA8C-436E-9B54-B9034CA960E5}"/>
            </c:ext>
          </c:extLst>
        </c:ser>
        <c:ser>
          <c:idx val="3"/>
          <c:order val="3"/>
          <c:tx>
            <c:strRef>
              <c:f>'Weekly Summary Actual'!$Y$1</c:f>
              <c:strCache>
                <c:ptCount val="1"/>
                <c:pt idx="0">
                  <c:v>Reserve</c:v>
                </c:pt>
              </c:strCache>
            </c:strRef>
          </c:tx>
          <c:spPr>
            <a:ln w="28575"/>
          </c:spPr>
          <c:marker>
            <c:symbol val="none"/>
          </c:marker>
          <c:val>
            <c:numRef>
              <c:f>'Weekly Summary Actual'!$Y$2:$Y$53</c:f>
              <c:numCache>
                <c:formatCode>General</c:formatCode>
                <c:ptCount val="52"/>
                <c:pt idx="0">
                  <c:v>2.0405800845574702</c:v>
                </c:pt>
                <c:pt idx="1">
                  <c:v>3.4112640899989</c:v>
                </c:pt>
                <c:pt idx="2">
                  <c:v>4.0119793824984296</c:v>
                </c:pt>
                <c:pt idx="3">
                  <c:v>2.7677655836295099</c:v>
                </c:pt>
                <c:pt idx="4">
                  <c:v>4.5749574620474105</c:v>
                </c:pt>
                <c:pt idx="5">
                  <c:v>4.0854765553291594</c:v>
                </c:pt>
                <c:pt idx="6">
                  <c:v>3.7440550641004995</c:v>
                </c:pt>
                <c:pt idx="7">
                  <c:v>3.6719533216931497</c:v>
                </c:pt>
                <c:pt idx="8">
                  <c:v>2.9133938543742</c:v>
                </c:pt>
                <c:pt idx="9">
                  <c:v>2.4682508001692405</c:v>
                </c:pt>
                <c:pt idx="10">
                  <c:v>2.8483463877176098</c:v>
                </c:pt>
                <c:pt idx="11">
                  <c:v>3.0763889856290798</c:v>
                </c:pt>
                <c:pt idx="12">
                  <c:v>4.3615321804249696</c:v>
                </c:pt>
                <c:pt idx="13">
                  <c:v>3.1778240911577615</c:v>
                </c:pt>
                <c:pt idx="14">
                  <c:v>3.2989215515739096</c:v>
                </c:pt>
                <c:pt idx="15">
                  <c:v>2.5153932925579499</c:v>
                </c:pt>
                <c:pt idx="16">
                  <c:v>1.99823246953584</c:v>
                </c:pt>
                <c:pt idx="17">
                  <c:v>2.5686064765917451</c:v>
                </c:pt>
                <c:pt idx="18">
                  <c:v>2.512573085808941</c:v>
                </c:pt>
                <c:pt idx="19">
                  <c:v>2.8443067771810968</c:v>
                </c:pt>
                <c:pt idx="20">
                  <c:v>2.4840951980364707</c:v>
                </c:pt>
                <c:pt idx="21">
                  <c:v>1.9502600415839506</c:v>
                </c:pt>
                <c:pt idx="22">
                  <c:v>2.3911255780827103</c:v>
                </c:pt>
                <c:pt idx="23">
                  <c:v>1.7611716110981899</c:v>
                </c:pt>
                <c:pt idx="24">
                  <c:v>2.2231135323611899</c:v>
                </c:pt>
                <c:pt idx="25">
                  <c:v>3.1222037660826798</c:v>
                </c:pt>
                <c:pt idx="26">
                  <c:v>2.7479748904792198</c:v>
                </c:pt>
                <c:pt idx="27">
                  <c:v>3.0608736618621499</c:v>
                </c:pt>
                <c:pt idx="28">
                  <c:v>1.4044381536808299</c:v>
                </c:pt>
                <c:pt idx="29">
                  <c:v>2.6122996719867997</c:v>
                </c:pt>
                <c:pt idx="30">
                  <c:v>2.44520241507727</c:v>
                </c:pt>
                <c:pt idx="31">
                  <c:v>2.9366033391770303</c:v>
                </c:pt>
                <c:pt idx="32">
                  <c:v>1.9871738314045202</c:v>
                </c:pt>
                <c:pt idx="33">
                  <c:v>2.0490266233828498</c:v>
                </c:pt>
                <c:pt idx="34">
                  <c:v>3.3548146607519254</c:v>
                </c:pt>
                <c:pt idx="35">
                  <c:v>1.7898138238967989</c:v>
                </c:pt>
                <c:pt idx="36">
                  <c:v>2.4668213232290501</c:v>
                </c:pt>
                <c:pt idx="37">
                  <c:v>2.2812093944442005</c:v>
                </c:pt>
                <c:pt idx="38">
                  <c:v>2.3729248691773202</c:v>
                </c:pt>
                <c:pt idx="39">
                  <c:v>2.44878331240061</c:v>
                </c:pt>
                <c:pt idx="40">
                  <c:v>4.1321987808827743</c:v>
                </c:pt>
                <c:pt idx="41">
                  <c:v>4.2286963249727796</c:v>
                </c:pt>
                <c:pt idx="42">
                  <c:v>2.0775492493979999</c:v>
                </c:pt>
                <c:pt idx="43">
                  <c:v>2.2621912789545799</c:v>
                </c:pt>
                <c:pt idx="44">
                  <c:v>2.5033399214484526</c:v>
                </c:pt>
                <c:pt idx="45">
                  <c:v>2.6867391021118401</c:v>
                </c:pt>
                <c:pt idx="46">
                  <c:v>4.6935247919225693</c:v>
                </c:pt>
                <c:pt idx="47">
                  <c:v>3.9802562712014504</c:v>
                </c:pt>
                <c:pt idx="48">
                  <c:v>3.5884462202973899</c:v>
                </c:pt>
                <c:pt idx="49">
                  <c:v>4.4218544325142348</c:v>
                </c:pt>
                <c:pt idx="50">
                  <c:v>3.0505845437569201</c:v>
                </c:pt>
                <c:pt idx="51">
                  <c:v>2.7702836670210798</c:v>
                </c:pt>
              </c:numCache>
            </c:numRef>
          </c:val>
          <c:smooth val="0"/>
          <c:extLst>
            <c:ext xmlns:c16="http://schemas.microsoft.com/office/drawing/2014/chart" uri="{C3380CC4-5D6E-409C-BE32-E72D297353CC}">
              <c16:uniqueId val="{00000003-BA8C-436E-9B54-B9034CA960E5}"/>
            </c:ext>
          </c:extLst>
        </c:ser>
        <c:ser>
          <c:idx val="4"/>
          <c:order val="4"/>
          <c:tx>
            <c:strRef>
              <c:f>'Weekly Summary Actual'!$Z$1</c:f>
              <c:strCache>
                <c:ptCount val="1"/>
                <c:pt idx="0">
                  <c:v>Other</c:v>
                </c:pt>
              </c:strCache>
            </c:strRef>
          </c:tx>
          <c:spPr>
            <a:ln w="28575"/>
          </c:spPr>
          <c:marker>
            <c:symbol val="none"/>
          </c:marker>
          <c:val>
            <c:numRef>
              <c:f>'Weekly Summary Actual'!$Z$2:$Z$53</c:f>
              <c:numCache>
                <c:formatCode>General</c:formatCode>
                <c:ptCount val="52"/>
                <c:pt idx="0">
                  <c:v>1.4703803580001897</c:v>
                </c:pt>
                <c:pt idx="1">
                  <c:v>2.6315151989650869</c:v>
                </c:pt>
                <c:pt idx="2">
                  <c:v>2.7086145542944697</c:v>
                </c:pt>
                <c:pt idx="3">
                  <c:v>2.9407271475601968</c:v>
                </c:pt>
                <c:pt idx="4">
                  <c:v>2.9305263930890408</c:v>
                </c:pt>
                <c:pt idx="5">
                  <c:v>2.8750631025460605</c:v>
                </c:pt>
                <c:pt idx="6">
                  <c:v>2.9882971712144499</c:v>
                </c:pt>
                <c:pt idx="7">
                  <c:v>2.8209573674304633</c:v>
                </c:pt>
                <c:pt idx="8">
                  <c:v>3.3967765123345215</c:v>
                </c:pt>
                <c:pt idx="9">
                  <c:v>2.7717904037103493</c:v>
                </c:pt>
                <c:pt idx="10">
                  <c:v>2.6117150487209821</c:v>
                </c:pt>
                <c:pt idx="11">
                  <c:v>2.8252299150851039</c:v>
                </c:pt>
                <c:pt idx="12">
                  <c:v>2.6874484246665409</c:v>
                </c:pt>
                <c:pt idx="13">
                  <c:v>3.1912222080746901</c:v>
                </c:pt>
                <c:pt idx="14">
                  <c:v>3.5633983934646296</c:v>
                </c:pt>
                <c:pt idx="15">
                  <c:v>2.6347788117874433</c:v>
                </c:pt>
                <c:pt idx="16">
                  <c:v>2.3356804960184325</c:v>
                </c:pt>
                <c:pt idx="17">
                  <c:v>4.1031952838331502</c:v>
                </c:pt>
                <c:pt idx="18">
                  <c:v>2.2473399306357784</c:v>
                </c:pt>
                <c:pt idx="19">
                  <c:v>13.688287535910058</c:v>
                </c:pt>
                <c:pt idx="20">
                  <c:v>2.6575750853602651</c:v>
                </c:pt>
                <c:pt idx="21">
                  <c:v>2.7780268677429065</c:v>
                </c:pt>
                <c:pt idx="22">
                  <c:v>2.7045390821833184</c:v>
                </c:pt>
                <c:pt idx="23">
                  <c:v>2.4659924430883513</c:v>
                </c:pt>
                <c:pt idx="24">
                  <c:v>3.6127313983517304</c:v>
                </c:pt>
                <c:pt idx="25">
                  <c:v>2.7353555439852091</c:v>
                </c:pt>
                <c:pt idx="26">
                  <c:v>2.6618935582161134</c:v>
                </c:pt>
                <c:pt idx="27">
                  <c:v>2.8104678507490775</c:v>
                </c:pt>
                <c:pt idx="28">
                  <c:v>2.8177355818940581</c:v>
                </c:pt>
                <c:pt idx="29">
                  <c:v>2.6854259307500072</c:v>
                </c:pt>
                <c:pt idx="30">
                  <c:v>2.3924730342718581</c:v>
                </c:pt>
                <c:pt idx="31">
                  <c:v>2.5380158299979438</c:v>
                </c:pt>
                <c:pt idx="32">
                  <c:v>2.9328693398116954</c:v>
                </c:pt>
                <c:pt idx="33">
                  <c:v>3.0905294768489746</c:v>
                </c:pt>
                <c:pt idx="34">
                  <c:v>1.9280785853593652</c:v>
                </c:pt>
                <c:pt idx="35">
                  <c:v>2.8047945115933888</c:v>
                </c:pt>
                <c:pt idx="36">
                  <c:v>2.7683680492933647</c:v>
                </c:pt>
                <c:pt idx="37">
                  <c:v>2.8293094161142549</c:v>
                </c:pt>
                <c:pt idx="38">
                  <c:v>2.5652233484003943</c:v>
                </c:pt>
                <c:pt idx="39">
                  <c:v>2.7282312226743155</c:v>
                </c:pt>
                <c:pt idx="40">
                  <c:v>1.1597531249359174</c:v>
                </c:pt>
                <c:pt idx="41">
                  <c:v>3.215749741106563</c:v>
                </c:pt>
                <c:pt idx="42">
                  <c:v>4.4932153861633175</c:v>
                </c:pt>
                <c:pt idx="43">
                  <c:v>3.9548110514491648</c:v>
                </c:pt>
                <c:pt idx="44">
                  <c:v>2.9379306167210935</c:v>
                </c:pt>
                <c:pt idx="45">
                  <c:v>2.4411544585525631</c:v>
                </c:pt>
                <c:pt idx="46">
                  <c:v>2.550244240363166</c:v>
                </c:pt>
                <c:pt idx="47">
                  <c:v>3.2238171548014556</c:v>
                </c:pt>
                <c:pt idx="48">
                  <c:v>3.224386761238164</c:v>
                </c:pt>
                <c:pt idx="49">
                  <c:v>2.561073651448933</c:v>
                </c:pt>
                <c:pt idx="50">
                  <c:v>2.724843473812983</c:v>
                </c:pt>
                <c:pt idx="51">
                  <c:v>2.5505656684260201</c:v>
                </c:pt>
              </c:numCache>
            </c:numRef>
          </c:val>
          <c:smooth val="0"/>
          <c:extLst>
            <c:ext xmlns:c16="http://schemas.microsoft.com/office/drawing/2014/chart" uri="{C3380CC4-5D6E-409C-BE32-E72D297353CC}">
              <c16:uniqueId val="{00000004-BA8C-436E-9B54-B9034CA960E5}"/>
            </c:ext>
          </c:extLst>
        </c:ser>
        <c:dLbls>
          <c:showLegendKey val="0"/>
          <c:showVal val="0"/>
          <c:showCatName val="0"/>
          <c:showSerName val="0"/>
          <c:showPercent val="0"/>
          <c:showBubbleSize val="0"/>
        </c:dLbls>
        <c:smooth val="0"/>
        <c:axId val="100496128"/>
        <c:axId val="100497664"/>
      </c:lineChart>
      <c:dateAx>
        <c:axId val="100496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7664"/>
        <c:crosses val="autoZero"/>
        <c:auto val="0"/>
        <c:lblOffset val="100"/>
        <c:baseTimeUnit val="days"/>
        <c:majorUnit val="1"/>
        <c:majorTimeUnit val="days"/>
        <c:minorUnit val="1"/>
        <c:minorTimeUnit val="days"/>
      </c:dateAx>
      <c:valAx>
        <c:axId val="100497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6128"/>
        <c:crossesAt val="1"/>
        <c:crossBetween val="between"/>
      </c:valAx>
      <c:spPr>
        <a:noFill/>
        <a:ln w="25400">
          <a:noFill/>
        </a:ln>
        <a:effectLst/>
      </c:spPr>
    </c:plotArea>
    <c:legend>
      <c:legendPos val="b"/>
      <c:layout>
        <c:manualLayout>
          <c:xMode val="edge"/>
          <c:yMode val="edge"/>
          <c:x val="0.22003516148529062"/>
          <c:y val="0.92801233179185938"/>
          <c:w val="0.65462068551055075"/>
          <c:h val="4.46431696037995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Yearly History</a:t>
            </a:r>
            <a:r>
              <a:rPr lang="en-GB" baseline="0"/>
              <a:t> and APE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97469276338049"/>
          <c:y val="0.17171296296296296"/>
          <c:w val="0.71205061447323903"/>
          <c:h val="0.55942876932050156"/>
        </c:manualLayout>
      </c:layout>
      <c:lineChart>
        <c:grouping val="standard"/>
        <c:varyColors val="0"/>
        <c:ser>
          <c:idx val="0"/>
          <c:order val="0"/>
          <c:tx>
            <c:strRef>
              <c:f>'[1]Error Stats'!$K$1</c:f>
              <c:strCache>
                <c:ptCount val="1"/>
                <c:pt idx="0">
                  <c:v>Year ahead forecast</c:v>
                </c:pt>
              </c:strCache>
            </c:strRef>
          </c:tx>
          <c:spPr>
            <a:ln w="28575" cap="rnd">
              <a:solidFill>
                <a:schemeClr val="accent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Stats'!$K$2:$K$7</c:f>
              <c:numCache>
                <c:formatCode>General</c:formatCode>
                <c:ptCount val="6"/>
                <c:pt idx="0">
                  <c:v>1.5</c:v>
                </c:pt>
                <c:pt idx="1">
                  <c:v>1.51</c:v>
                </c:pt>
                <c:pt idx="2">
                  <c:v>1.71</c:v>
                </c:pt>
                <c:pt idx="3">
                  <c:v>1.63</c:v>
                </c:pt>
                <c:pt idx="4">
                  <c:v>1.73</c:v>
                </c:pt>
                <c:pt idx="5">
                  <c:v>2.23</c:v>
                </c:pt>
              </c:numCache>
            </c:numRef>
          </c:val>
          <c:smooth val="0"/>
          <c:extLst>
            <c:ext xmlns:c16="http://schemas.microsoft.com/office/drawing/2014/chart" uri="{C3380CC4-5D6E-409C-BE32-E72D297353CC}">
              <c16:uniqueId val="{00000000-A3E9-43DB-B1C4-E73EB68D3E55}"/>
            </c:ext>
          </c:extLst>
        </c:ser>
        <c:ser>
          <c:idx val="1"/>
          <c:order val="1"/>
          <c:tx>
            <c:strRef>
              <c:f>'[1]Error Stats'!$L$1</c:f>
              <c:strCache>
                <c:ptCount val="1"/>
                <c:pt idx="0">
                  <c:v>Outturn</c:v>
                </c:pt>
              </c:strCache>
            </c:strRef>
          </c:tx>
          <c:spPr>
            <a:ln w="28575" cap="rnd">
              <a:solidFill>
                <a:schemeClr val="tx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Stats'!$L$2:$L$7</c:f>
              <c:numCache>
                <c:formatCode>General</c:formatCode>
                <c:ptCount val="6"/>
                <c:pt idx="0">
                  <c:v>1.72</c:v>
                </c:pt>
                <c:pt idx="1">
                  <c:v>1.91</c:v>
                </c:pt>
                <c:pt idx="2">
                  <c:v>2</c:v>
                </c:pt>
                <c:pt idx="3">
                  <c:v>2.4700000000000002</c:v>
                </c:pt>
                <c:pt idx="4">
                  <c:v>2.31</c:v>
                </c:pt>
                <c:pt idx="5">
                  <c:v>2.88</c:v>
                </c:pt>
              </c:numCache>
            </c:numRef>
          </c:val>
          <c:smooth val="0"/>
          <c:extLst>
            <c:ext xmlns:c16="http://schemas.microsoft.com/office/drawing/2014/chart" uri="{C3380CC4-5D6E-409C-BE32-E72D297353CC}">
              <c16:uniqueId val="{00000001-A3E9-43DB-B1C4-E73EB68D3E55}"/>
            </c:ext>
          </c:extLst>
        </c:ser>
        <c:dLbls>
          <c:showLegendKey val="0"/>
          <c:showVal val="0"/>
          <c:showCatName val="0"/>
          <c:showSerName val="0"/>
          <c:showPercent val="0"/>
          <c:showBubbleSize val="0"/>
        </c:dLbls>
        <c:marker val="1"/>
        <c:smooth val="0"/>
        <c:axId val="100563200"/>
        <c:axId val="100569088"/>
      </c:lineChart>
      <c:lineChart>
        <c:grouping val="standard"/>
        <c:varyColors val="0"/>
        <c:ser>
          <c:idx val="2"/>
          <c:order val="2"/>
          <c:tx>
            <c:strRef>
              <c:f>'[1]Error Stats'!$M$1</c:f>
              <c:strCache>
                <c:ptCount val="1"/>
                <c:pt idx="0">
                  <c:v>APE</c:v>
                </c:pt>
              </c:strCache>
            </c:strRef>
          </c:tx>
          <c:spPr>
            <a:ln w="28575" cap="rnd">
              <a:solidFill>
                <a:srgbClr val="FF0000"/>
              </a:solidFill>
              <a:prstDash val="sysDot"/>
              <a:round/>
            </a:ln>
            <a:effectLst/>
          </c:spPr>
          <c:marker>
            <c:symbol val="none"/>
          </c:marker>
          <c:val>
            <c:numRef>
              <c:f>'[1]Error Stats'!$M$2:$M$7</c:f>
              <c:numCache>
                <c:formatCode>General</c:formatCode>
                <c:ptCount val="6"/>
                <c:pt idx="0">
                  <c:v>0.12790697674418602</c:v>
                </c:pt>
                <c:pt idx="1">
                  <c:v>0.20942408376963348</c:v>
                </c:pt>
                <c:pt idx="2">
                  <c:v>0.14500000000000002</c:v>
                </c:pt>
                <c:pt idx="3">
                  <c:v>0.34008097165991913</c:v>
                </c:pt>
                <c:pt idx="4">
                  <c:v>0.25108225108225113</c:v>
                </c:pt>
                <c:pt idx="5">
                  <c:v>0.22569444444444442</c:v>
                </c:pt>
              </c:numCache>
            </c:numRef>
          </c:val>
          <c:smooth val="0"/>
          <c:extLst>
            <c:ext xmlns:c16="http://schemas.microsoft.com/office/drawing/2014/chart" uri="{C3380CC4-5D6E-409C-BE32-E72D297353CC}">
              <c16:uniqueId val="{00000002-A3E9-43DB-B1C4-E73EB68D3E55}"/>
            </c:ext>
          </c:extLst>
        </c:ser>
        <c:dLbls>
          <c:showLegendKey val="0"/>
          <c:showVal val="0"/>
          <c:showCatName val="0"/>
          <c:showSerName val="0"/>
          <c:showPercent val="0"/>
          <c:showBubbleSize val="0"/>
        </c:dLbls>
        <c:marker val="1"/>
        <c:smooth val="0"/>
        <c:axId val="100573184"/>
        <c:axId val="100571008"/>
      </c:lineChart>
      <c:catAx>
        <c:axId val="10056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9088"/>
        <c:crosses val="autoZero"/>
        <c:auto val="1"/>
        <c:lblAlgn val="ctr"/>
        <c:lblOffset val="100"/>
        <c:noMultiLvlLbl val="0"/>
      </c:catAx>
      <c:valAx>
        <c:axId val="100569088"/>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a:t>
                </a:r>
                <a:r>
                  <a:rPr lang="en-GB" baseline="0"/>
                  <a:t>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3200"/>
        <c:crosses val="autoZero"/>
        <c:crossBetween val="between"/>
      </c:valAx>
      <c:valAx>
        <c:axId val="10057100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73184"/>
        <c:crosses val="max"/>
        <c:crossBetween val="between"/>
      </c:valAx>
      <c:catAx>
        <c:axId val="100573184"/>
        <c:scaling>
          <c:orientation val="minMax"/>
        </c:scaling>
        <c:delete val="1"/>
        <c:axPos val="b"/>
        <c:majorTickMark val="out"/>
        <c:minorTickMark val="none"/>
        <c:tickLblPos val="nextTo"/>
        <c:crossAx val="100571008"/>
        <c:crosses val="autoZero"/>
        <c:auto val="1"/>
        <c:lblAlgn val="ctr"/>
        <c:lblOffset val="100"/>
        <c:noMultiLvlLbl val="0"/>
      </c:catAx>
      <c:spPr>
        <a:noFill/>
        <a:ln>
          <a:noFill/>
        </a:ln>
        <a:effectLst/>
      </c:spPr>
    </c:plotArea>
    <c:legend>
      <c:legendPos val="b"/>
      <c:layout>
        <c:manualLayout>
          <c:xMode val="edge"/>
          <c:yMode val="edge"/>
          <c:x val="7.4758999179937741E-3"/>
          <c:y val="0.77256780402449698"/>
          <c:w val="0.96352558596242865"/>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Month ahead forecast vs actual and APE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'[1]Error Stats'!$B$1</c:f>
              <c:strCache>
                <c:ptCount val="1"/>
                <c:pt idx="0">
                  <c:v>Actual</c:v>
                </c:pt>
              </c:strCache>
            </c:strRef>
          </c:tx>
          <c:spPr>
            <a:ln w="28575" cap="rnd">
              <a:solidFill>
                <a:schemeClr val="tx2"/>
              </a:solidFill>
              <a:round/>
            </a:ln>
            <a:effectLst/>
          </c:spPr>
          <c:marker>
            <c:symbol val="none"/>
          </c:marker>
          <c:cat>
            <c:strRef>
              <c:f>'[1]Error Stats'!$A$2:$A$13</c:f>
              <c:strCache>
                <c:ptCount val="12"/>
                <c:pt idx="0">
                  <c:v>Nov-18</c:v>
                </c:pt>
                <c:pt idx="1">
                  <c:v>Dec-18</c:v>
                </c:pt>
                <c:pt idx="2">
                  <c:v>Jan-19</c:v>
                </c:pt>
                <c:pt idx="3">
                  <c:v>Feb-19</c:v>
                </c:pt>
                <c:pt idx="4">
                  <c:v>Mar-19</c:v>
                </c:pt>
                <c:pt idx="5">
                  <c:v>Apr-19</c:v>
                </c:pt>
                <c:pt idx="6">
                  <c:v>May-19</c:v>
                </c:pt>
                <c:pt idx="7">
                  <c:v>Jun-19</c:v>
                </c:pt>
                <c:pt idx="8">
                  <c:v>Jul-19</c:v>
                </c:pt>
                <c:pt idx="9">
                  <c:v>Aug-19</c:v>
                </c:pt>
                <c:pt idx="10">
                  <c:v>Sep-19</c:v>
                </c:pt>
                <c:pt idx="11">
                  <c:v>Oct-19</c:v>
                </c:pt>
              </c:strCache>
            </c:strRef>
          </c:cat>
          <c:val>
            <c:numRef>
              <c:f>'[1]Error Stats'!$B$2:$B$13</c:f>
              <c:numCache>
                <c:formatCode>0.00</c:formatCode>
                <c:ptCount val="12"/>
                <c:pt idx="0">
                  <c:v>2.8715938857317727</c:v>
                </c:pt>
                <c:pt idx="1">
                  <c:v>2.5654061185266901</c:v>
                </c:pt>
                <c:pt idx="2">
                  <c:v>1.9797928747496603</c:v>
                </c:pt>
                <c:pt idx="3">
                  <c:v>2.4488846837282385</c:v>
                </c:pt>
                <c:pt idx="4">
                  <c:v>3.9923248447713631</c:v>
                </c:pt>
                <c:pt idx="5">
                  <c:v>2.8573525828208735</c:v>
                </c:pt>
                <c:pt idx="6">
                  <c:v>2.4794720235696501</c:v>
                </c:pt>
                <c:pt idx="7">
                  <c:v>3.3514792873834778</c:v>
                </c:pt>
                <c:pt idx="8">
                  <c:v>2.7347496864496197</c:v>
                </c:pt>
                <c:pt idx="9">
                  <c:v>3.9456912443656011</c:v>
                </c:pt>
                <c:pt idx="10">
                  <c:v>3.8945678845499607</c:v>
                </c:pt>
                <c:pt idx="11">
                  <c:v>3.79</c:v>
                </c:pt>
              </c:numCache>
            </c:numRef>
          </c:val>
          <c:smooth val="0"/>
          <c:extLst>
            <c:ext xmlns:c16="http://schemas.microsoft.com/office/drawing/2014/chart" uri="{C3380CC4-5D6E-409C-BE32-E72D297353CC}">
              <c16:uniqueId val="{00000000-9E2B-456A-AD5E-8AA8D95A18CC}"/>
            </c:ext>
          </c:extLst>
        </c:ser>
        <c:ser>
          <c:idx val="1"/>
          <c:order val="1"/>
          <c:tx>
            <c:strRef>
              <c:f>'[1]Error Stats'!$C$1</c:f>
              <c:strCache>
                <c:ptCount val="1"/>
                <c:pt idx="0">
                  <c:v>Month ahead forecast</c:v>
                </c:pt>
              </c:strCache>
            </c:strRef>
          </c:tx>
          <c:spPr>
            <a:ln w="28575" cap="rnd">
              <a:solidFill>
                <a:schemeClr val="accent2"/>
              </a:solidFill>
              <a:round/>
            </a:ln>
            <a:effectLst/>
          </c:spPr>
          <c:marker>
            <c:symbol val="none"/>
          </c:marker>
          <c:cat>
            <c:strRef>
              <c:f>'[1]Error Stats'!$A$2:$A$13</c:f>
              <c:strCache>
                <c:ptCount val="12"/>
                <c:pt idx="0">
                  <c:v>Nov-18</c:v>
                </c:pt>
                <c:pt idx="1">
                  <c:v>Dec-18</c:v>
                </c:pt>
                <c:pt idx="2">
                  <c:v>Jan-19</c:v>
                </c:pt>
                <c:pt idx="3">
                  <c:v>Feb-19</c:v>
                </c:pt>
                <c:pt idx="4">
                  <c:v>Mar-19</c:v>
                </c:pt>
                <c:pt idx="5">
                  <c:v>Apr-19</c:v>
                </c:pt>
                <c:pt idx="6">
                  <c:v>May-19</c:v>
                </c:pt>
                <c:pt idx="7">
                  <c:v>Jun-19</c:v>
                </c:pt>
                <c:pt idx="8">
                  <c:v>Jul-19</c:v>
                </c:pt>
                <c:pt idx="9">
                  <c:v>Aug-19</c:v>
                </c:pt>
                <c:pt idx="10">
                  <c:v>Sep-19</c:v>
                </c:pt>
                <c:pt idx="11">
                  <c:v>Oct-19</c:v>
                </c:pt>
              </c:strCache>
            </c:strRef>
          </c:cat>
          <c:val>
            <c:numRef>
              <c:f>'[1]Error Stats'!$C$2:$C$13</c:f>
              <c:numCache>
                <c:formatCode>0.00</c:formatCode>
                <c:ptCount val="12"/>
                <c:pt idx="0">
                  <c:v>2.3301613025974888</c:v>
                </c:pt>
                <c:pt idx="1">
                  <c:v>2.5667292133967656</c:v>
                </c:pt>
                <c:pt idx="2">
                  <c:v>2.3101324902708216</c:v>
                </c:pt>
                <c:pt idx="3">
                  <c:v>2.4356477863112578</c:v>
                </c:pt>
                <c:pt idx="4">
                  <c:v>2.3465649480225839</c:v>
                </c:pt>
                <c:pt idx="5">
                  <c:v>3.0150370702093099</c:v>
                </c:pt>
                <c:pt idx="6">
                  <c:v>3.1246517664661688</c:v>
                </c:pt>
                <c:pt idx="7">
                  <c:v>3.074644079952539</c:v>
                </c:pt>
                <c:pt idx="8">
                  <c:v>3.2279940796034348</c:v>
                </c:pt>
                <c:pt idx="9">
                  <c:v>3.3409894621756511</c:v>
                </c:pt>
                <c:pt idx="10">
                  <c:v>3.7148266933275438</c:v>
                </c:pt>
                <c:pt idx="11">
                  <c:v>4.0233837899876086</c:v>
                </c:pt>
              </c:numCache>
            </c:numRef>
          </c:val>
          <c:smooth val="0"/>
          <c:extLst>
            <c:ext xmlns:c16="http://schemas.microsoft.com/office/drawing/2014/chart" uri="{C3380CC4-5D6E-409C-BE32-E72D297353CC}">
              <c16:uniqueId val="{00000001-9E2B-456A-AD5E-8AA8D95A18CC}"/>
            </c:ext>
          </c:extLst>
        </c:ser>
        <c:dLbls>
          <c:showLegendKey val="0"/>
          <c:showVal val="0"/>
          <c:showCatName val="0"/>
          <c:showSerName val="0"/>
          <c:showPercent val="0"/>
          <c:showBubbleSize val="0"/>
        </c:dLbls>
        <c:marker val="1"/>
        <c:smooth val="0"/>
        <c:axId val="118439936"/>
        <c:axId val="118441472"/>
      </c:lineChart>
      <c:lineChart>
        <c:grouping val="standard"/>
        <c:varyColors val="0"/>
        <c:ser>
          <c:idx val="3"/>
          <c:order val="2"/>
          <c:tx>
            <c:strRef>
              <c:f>'[1]Error Stats'!$E$1</c:f>
              <c:strCache>
                <c:ptCount val="1"/>
                <c:pt idx="0">
                  <c:v>APE</c:v>
                </c:pt>
              </c:strCache>
            </c:strRef>
          </c:tx>
          <c:spPr>
            <a:ln w="28575" cap="rnd">
              <a:solidFill>
                <a:srgbClr val="FF0000"/>
              </a:solidFill>
              <a:prstDash val="sysDot"/>
              <a:round/>
            </a:ln>
            <a:effectLst/>
          </c:spPr>
          <c:marker>
            <c:symbol val="none"/>
          </c:marker>
          <c:cat>
            <c:strRef>
              <c:f>'[1]Error Stats'!$A$2:$A$13</c:f>
              <c:strCache>
                <c:ptCount val="12"/>
                <c:pt idx="0">
                  <c:v>Nov-18</c:v>
                </c:pt>
                <c:pt idx="1">
                  <c:v>Dec-18</c:v>
                </c:pt>
                <c:pt idx="2">
                  <c:v>Jan-19</c:v>
                </c:pt>
                <c:pt idx="3">
                  <c:v>Feb-19</c:v>
                </c:pt>
                <c:pt idx="4">
                  <c:v>Mar-19</c:v>
                </c:pt>
                <c:pt idx="5">
                  <c:v>Apr-19</c:v>
                </c:pt>
                <c:pt idx="6">
                  <c:v>May-19</c:v>
                </c:pt>
                <c:pt idx="7">
                  <c:v>Jun-19</c:v>
                </c:pt>
                <c:pt idx="8">
                  <c:v>Jul-19</c:v>
                </c:pt>
                <c:pt idx="9">
                  <c:v>Aug-19</c:v>
                </c:pt>
                <c:pt idx="10">
                  <c:v>Sep-19</c:v>
                </c:pt>
                <c:pt idx="11">
                  <c:v>Oct-19</c:v>
                </c:pt>
              </c:strCache>
            </c:strRef>
          </c:cat>
          <c:val>
            <c:numRef>
              <c:f>'[1]Error Stats'!$E$2:$E$13</c:f>
              <c:numCache>
                <c:formatCode>0.00</c:formatCode>
                <c:ptCount val="12"/>
                <c:pt idx="0">
                  <c:v>0.18854775594297166</c:v>
                </c:pt>
                <c:pt idx="1">
                  <c:v>5.1574480177640964E-4</c:v>
                </c:pt>
                <c:pt idx="2">
                  <c:v>0.16685564421123189</c:v>
                </c:pt>
                <c:pt idx="3">
                  <c:v>5.4052759221102217E-3</c:v>
                </c:pt>
                <c:pt idx="4">
                  <c:v>0.41223095833601447</c:v>
                </c:pt>
                <c:pt idx="5">
                  <c:v>5.5185519748761652E-2</c:v>
                </c:pt>
                <c:pt idx="6">
                  <c:v>0.2602085188957548</c:v>
                </c:pt>
                <c:pt idx="7">
                  <c:v>8.2600900585325085E-2</c:v>
                </c:pt>
                <c:pt idx="8">
                  <c:v>0.18036180627345388</c:v>
                </c:pt>
                <c:pt idx="9">
                  <c:v>0.15325623439326552</c:v>
                </c:pt>
                <c:pt idx="10">
                  <c:v>4.6151767423406216E-2</c:v>
                </c:pt>
                <c:pt idx="11">
                  <c:v>6.1578836408339992E-2</c:v>
                </c:pt>
              </c:numCache>
            </c:numRef>
          </c:val>
          <c:smooth val="0"/>
          <c:extLst>
            <c:ext xmlns:c16="http://schemas.microsoft.com/office/drawing/2014/chart" uri="{C3380CC4-5D6E-409C-BE32-E72D297353CC}">
              <c16:uniqueId val="{00000002-9E2B-456A-AD5E-8AA8D95A18CC}"/>
            </c:ext>
          </c:extLst>
        </c:ser>
        <c:dLbls>
          <c:showLegendKey val="0"/>
          <c:showVal val="0"/>
          <c:showCatName val="0"/>
          <c:showSerName val="0"/>
          <c:showPercent val="0"/>
          <c:showBubbleSize val="0"/>
        </c:dLbls>
        <c:marker val="1"/>
        <c:smooth val="0"/>
        <c:axId val="118449664"/>
        <c:axId val="118443392"/>
      </c:lineChart>
      <c:catAx>
        <c:axId val="11843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1472"/>
        <c:crosses val="autoZero"/>
        <c:auto val="1"/>
        <c:lblAlgn val="ctr"/>
        <c:lblOffset val="100"/>
        <c:noMultiLvlLbl val="0"/>
      </c:catAx>
      <c:valAx>
        <c:axId val="118441472"/>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39936"/>
        <c:crosses val="autoZero"/>
        <c:crossBetween val="between"/>
      </c:valAx>
      <c:valAx>
        <c:axId val="118443392"/>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9664"/>
        <c:crosses val="max"/>
        <c:crossBetween val="between"/>
      </c:valAx>
      <c:catAx>
        <c:axId val="118449664"/>
        <c:scaling>
          <c:orientation val="minMax"/>
        </c:scaling>
        <c:delete val="1"/>
        <c:axPos val="b"/>
        <c:numFmt formatCode="General" sourceLinked="1"/>
        <c:majorTickMark val="out"/>
        <c:minorTickMark val="none"/>
        <c:tickLblPos val="nextTo"/>
        <c:crossAx val="118443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ationalgrideso.com/charging/balancing-services-use-system-bsuos-charges"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9524</xdr:rowOff>
    </xdr:from>
    <xdr:to>
      <xdr:col>16</xdr:col>
      <xdr:colOff>0</xdr:colOff>
      <xdr:row>18</xdr:row>
      <xdr:rowOff>161924</xdr:rowOff>
    </xdr:to>
    <xdr:graphicFrame macro="">
      <xdr:nvGraphicFramePr>
        <xdr:cNvPr id="2" name="Chart 1">
          <a:extLst>
            <a:ext uri="{FF2B5EF4-FFF2-40B4-BE49-F238E27FC236}">
              <a16:creationId xmlns:a16="http://schemas.microsoft.com/office/drawing/2014/main" id="{722DCCFD-4DBF-451A-A125-B1A8B7356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76201</xdr:rowOff>
    </xdr:from>
    <xdr:to>
      <xdr:col>2</xdr:col>
      <xdr:colOff>54429</xdr:colOff>
      <xdr:row>45</xdr:row>
      <xdr:rowOff>44824</xdr:rowOff>
    </xdr:to>
    <xdr:sp macro="" textlink="">
      <xdr:nvSpPr>
        <xdr:cNvPr id="3" name="TextBox 2">
          <a:extLst>
            <a:ext uri="{FF2B5EF4-FFF2-40B4-BE49-F238E27FC236}">
              <a16:creationId xmlns:a16="http://schemas.microsoft.com/office/drawing/2014/main" id="{3322F5AA-61E7-4A25-9FF8-6992F41B1D58}"/>
            </a:ext>
          </a:extLst>
        </xdr:cNvPr>
        <xdr:cNvSpPr txBox="1"/>
      </xdr:nvSpPr>
      <xdr:spPr>
        <a:xfrm>
          <a:off x="0" y="1704976"/>
          <a:ext cx="2549979" cy="7712448"/>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a:solidFill>
                <a:schemeClr val="bg1"/>
              </a:solidFill>
              <a:effectLst/>
              <a:latin typeface="+mn-lt"/>
              <a:ea typeface="+mn-ea"/>
              <a:cs typeface="+mn-cs"/>
            </a:rPr>
            <a:t>Outturn costs for October were  higher than September but the higher volume resulted in lower BSUoS charges.</a:t>
          </a:r>
          <a:r>
            <a:rPr lang="en-GB" sz="1400" baseline="0">
              <a:solidFill>
                <a:schemeClr val="bg1"/>
              </a:solidFill>
              <a:effectLst/>
              <a:latin typeface="+mn-lt"/>
              <a:ea typeface="+mn-ea"/>
              <a:cs typeface="+mn-cs"/>
            </a:rPr>
            <a:t> The changes were due to increases in Constraint costs and Energy Imbalance with the other categories broadly in line with the previous month.</a:t>
          </a: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BSUoS volume was up by 6.7TWh on September.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The blue line on the chart shows the estimated monthly average BSUoS charge for the past 12 months. The red line shows our forecast for each month, made at year ahead. </a:t>
          </a:r>
          <a:r>
            <a:rPr lang="en-GB" sz="1400">
              <a:solidFill>
                <a:schemeClr val="bg1"/>
              </a:solidFill>
              <a:effectLst/>
              <a:latin typeface="+mn-lt"/>
              <a:ea typeface="+mn-ea"/>
              <a:cs typeface="+mn-cs"/>
            </a:rPr>
            <a:t>The table shows a breakdown of the elements that make up the BSUoS charge (including volume), broken down by cost category. The total cost divided by the volume gives the estimated average charge.</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400">
            <a:solidFill>
              <a:schemeClr val="bg1"/>
            </a:solidFill>
            <a:effectLst/>
            <a:latin typeface="+mn-lt"/>
            <a:ea typeface="+mn-ea"/>
            <a:cs typeface="+mn-cs"/>
          </a:endParaRPr>
        </a:p>
        <a:p>
          <a:pPr algn="l"/>
          <a:endParaRPr lang="en-GB" sz="1100"/>
        </a:p>
      </xdr:txBody>
    </xdr:sp>
    <xdr:clientData/>
  </xdr:twoCellAnchor>
  <xdr:twoCellAnchor editAs="oneCell">
    <xdr:from>
      <xdr:col>9</xdr:col>
      <xdr:colOff>381000</xdr:colOff>
      <xdr:row>0</xdr:row>
      <xdr:rowOff>89647</xdr:rowOff>
    </xdr:from>
    <xdr:to>
      <xdr:col>15</xdr:col>
      <xdr:colOff>511885</xdr:colOff>
      <xdr:row>0</xdr:row>
      <xdr:rowOff>623047</xdr:rowOff>
    </xdr:to>
    <xdr:pic>
      <xdr:nvPicPr>
        <xdr:cNvPr id="4" name="Picture 3">
          <a:extLst>
            <a:ext uri="{FF2B5EF4-FFF2-40B4-BE49-F238E27FC236}">
              <a16:creationId xmlns:a16="http://schemas.microsoft.com/office/drawing/2014/main" id="{28F58541-FB69-493C-8CC7-F23C198906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0050" y="89647"/>
          <a:ext cx="361703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7793</xdr:rowOff>
    </xdr:from>
    <xdr:to>
      <xdr:col>28</xdr:col>
      <xdr:colOff>0</xdr:colOff>
      <xdr:row>40</xdr:row>
      <xdr:rowOff>39461</xdr:rowOff>
    </xdr:to>
    <xdr:graphicFrame macro="">
      <xdr:nvGraphicFramePr>
        <xdr:cNvPr id="2" name="Chart 1">
          <a:extLst>
            <a:ext uri="{FF2B5EF4-FFF2-40B4-BE49-F238E27FC236}">
              <a16:creationId xmlns:a16="http://schemas.microsoft.com/office/drawing/2014/main" id="{E69F9DC2-98CA-407A-899E-2BBC1223D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1732</xdr:colOff>
      <xdr:row>7</xdr:row>
      <xdr:rowOff>108855</xdr:rowOff>
    </xdr:from>
    <xdr:to>
      <xdr:col>2</xdr:col>
      <xdr:colOff>0</xdr:colOff>
      <xdr:row>65</xdr:row>
      <xdr:rowOff>69272</xdr:rowOff>
    </xdr:to>
    <xdr:sp macro="" textlink="">
      <xdr:nvSpPr>
        <xdr:cNvPr id="3" name="TextBox 2">
          <a:hlinkClick xmlns:r="http://schemas.openxmlformats.org/officeDocument/2006/relationships" r:id="rId2"/>
          <a:extLst>
            <a:ext uri="{FF2B5EF4-FFF2-40B4-BE49-F238E27FC236}">
              <a16:creationId xmlns:a16="http://schemas.microsoft.com/office/drawing/2014/main" id="{2858EB4B-ECF0-4D0E-BBE0-DED92D56FE05}"/>
            </a:ext>
          </a:extLst>
        </xdr:cNvPr>
        <xdr:cNvSpPr txBox="1"/>
      </xdr:nvSpPr>
      <xdr:spPr>
        <a:xfrm>
          <a:off x="1732" y="2947305"/>
          <a:ext cx="4322618" cy="13257317"/>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Accelerated Loss of Mains Change Programme: an additional line has been added to the forecast for the recovery of the costs of the Loss of Mains Change Programme. £100m will be recovered over a 2 year period from October 2019, £2.4m per month for the fist 6 months and £4.8m for the following 18 months. Programme benefits are expected to be in excess of £150m per annum.</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Changes have been made to the ESO incetive scheme element of the BSUoS charge, details can be found in the Ofgem letter:</a:t>
          </a:r>
        </a:p>
        <a:p>
          <a:pPr marL="0" marR="0" lvl="0" indent="0" defTabSz="914400" eaLnBrk="1" fontAlgn="auto" latinLnBrk="0" hangingPunct="1">
            <a:lnSpc>
              <a:spcPct val="100000"/>
            </a:lnSpc>
            <a:spcBef>
              <a:spcPts val="0"/>
            </a:spcBef>
            <a:spcAft>
              <a:spcPts val="0"/>
            </a:spcAft>
            <a:buClrTx/>
            <a:buSzTx/>
            <a:buFontTx/>
            <a:buNone/>
            <a:tabLst/>
            <a:defRPr/>
          </a:pPr>
          <a:r>
            <a:rPr lang="en-GB" sz="1800">
              <a:hlinkClick xmlns:r="http://schemas.openxmlformats.org/officeDocument/2006/relationships" r:id=""/>
            </a:rPr>
            <a:t>https://www.ofgem.gov.uk/system/files/docs/2019/10/authoritys_consent_new.pdf</a:t>
          </a:r>
          <a:r>
            <a:rPr lang="en-GB" sz="1800"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£110m was added to the Internal BSUoS figure in the December issue  for 2019/20 following the BSUoS circular sent on 5th December (also available on our website - https://www.nationalgrideso.com/charging/balancing-services-use-system-bsuos-charges).</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r>
            <a:rPr lang="en-GB" sz="1800">
              <a:solidFill>
                <a:schemeClr val="bg1"/>
              </a:solidFill>
              <a:effectLst/>
              <a:latin typeface="+mn-lt"/>
              <a:ea typeface="+mn-ea"/>
              <a:cs typeface="+mn-cs"/>
            </a:rPr>
            <a:t>The chart shows the average monthly BSUoS forecast for the next 24 months. The grey band shows the upper and lower range of the forecast. The forecast uses a combination of forecast models and historical data. Constraint costs are adjusted in line with major changes to the outage plan, system faults, and commissioning</a:t>
          </a:r>
          <a:r>
            <a:rPr lang="en-GB" sz="1800" baseline="0">
              <a:solidFill>
                <a:schemeClr val="bg1"/>
              </a:solidFill>
              <a:effectLst/>
              <a:latin typeface="+mn-lt"/>
              <a:ea typeface="+mn-ea"/>
              <a:cs typeface="+mn-cs"/>
            </a:rPr>
            <a:t> programmes</a:t>
          </a:r>
          <a:r>
            <a:rPr lang="en-GB" sz="1800">
              <a:solidFill>
                <a:schemeClr val="bg1"/>
              </a:solidFill>
              <a:effectLst/>
              <a:latin typeface="+mn-lt"/>
              <a:ea typeface="+mn-ea"/>
              <a:cs typeface="+mn-cs"/>
            </a:rPr>
            <a:t>. The other energy cost categories are forecast using a baseline of historical trends with adjustments for expected changes in system operation or balancing services markets.  </a:t>
          </a:r>
        </a:p>
        <a:p>
          <a:endParaRPr lang="en-GB" sz="1400"/>
        </a:p>
      </xdr:txBody>
    </xdr:sp>
    <xdr:clientData/>
  </xdr:twoCellAnchor>
  <xdr:twoCellAnchor editAs="oneCell">
    <xdr:from>
      <xdr:col>17</xdr:col>
      <xdr:colOff>520286</xdr:colOff>
      <xdr:row>0</xdr:row>
      <xdr:rowOff>171449</xdr:rowOff>
    </xdr:from>
    <xdr:to>
      <xdr:col>27</xdr:col>
      <xdr:colOff>430184</xdr:colOff>
      <xdr:row>0</xdr:row>
      <xdr:rowOff>1073726</xdr:rowOff>
    </xdr:to>
    <xdr:pic>
      <xdr:nvPicPr>
        <xdr:cNvPr id="4" name="Picture 3">
          <a:extLst>
            <a:ext uri="{FF2B5EF4-FFF2-40B4-BE49-F238E27FC236}">
              <a16:creationId xmlns:a16="http://schemas.microsoft.com/office/drawing/2014/main" id="{D8A668CC-8B97-421A-AD7C-E26DE792EB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50786" y="171449"/>
          <a:ext cx="6005898" cy="902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1</xdr:row>
      <xdr:rowOff>1</xdr:rowOff>
    </xdr:from>
    <xdr:to>
      <xdr:col>3</xdr:col>
      <xdr:colOff>530679</xdr:colOff>
      <xdr:row>43</xdr:row>
      <xdr:rowOff>11206</xdr:rowOff>
    </xdr:to>
    <xdr:sp macro="" textlink="">
      <xdr:nvSpPr>
        <xdr:cNvPr id="2" name="Rectangle 1">
          <a:extLst>
            <a:ext uri="{FF2B5EF4-FFF2-40B4-BE49-F238E27FC236}">
              <a16:creationId xmlns:a16="http://schemas.microsoft.com/office/drawing/2014/main" id="{0F5ACE5A-4839-41BE-BB91-C9DBD8EC5DA7}"/>
            </a:ext>
          </a:extLst>
        </xdr:cNvPr>
        <xdr:cNvSpPr/>
      </xdr:nvSpPr>
      <xdr:spPr>
        <a:xfrm>
          <a:off x="9526" y="457201"/>
          <a:ext cx="2349953" cy="8012205"/>
        </a:xfrm>
        <a:prstGeom prst="rect">
          <a:avLst/>
        </a:prstGeom>
        <a:solidFill>
          <a:srgbClr val="F2652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US" sz="1100" kern="1200">
              <a:solidFill>
                <a:schemeClr val="lt1"/>
              </a:solidFill>
              <a:effectLst/>
              <a:latin typeface="+mn-lt"/>
              <a:ea typeface="+mn-ea"/>
              <a:cs typeface="+mn-cs"/>
            </a:rPr>
            <a:t>The first chart shows the volatility of the cost categories that make up BSUoS. Constraint costs shown in </a:t>
          </a:r>
          <a:r>
            <a:rPr lang="en-US" sz="1100" b="0" kern="1200">
              <a:solidFill>
                <a:schemeClr val="lt1"/>
              </a:solidFill>
              <a:effectLst/>
              <a:latin typeface="+mn-lt"/>
              <a:ea typeface="+mn-ea"/>
              <a:cs typeface="+mn-cs"/>
            </a:rPr>
            <a:t>red</a:t>
          </a:r>
          <a:r>
            <a:rPr lang="en-US" sz="1100" b="1" kern="1200">
              <a:solidFill>
                <a:schemeClr val="lt1"/>
              </a:solidFill>
              <a:effectLst/>
              <a:latin typeface="+mn-lt"/>
              <a:ea typeface="+mn-ea"/>
              <a:cs typeface="+mn-cs"/>
            </a:rPr>
            <a:t> </a:t>
          </a:r>
          <a:r>
            <a:rPr lang="en-US" sz="1100" kern="1200">
              <a:solidFill>
                <a:schemeClr val="lt1"/>
              </a:solidFill>
              <a:effectLst/>
              <a:latin typeface="+mn-lt"/>
              <a:ea typeface="+mn-ea"/>
              <a:cs typeface="+mn-cs"/>
            </a:rPr>
            <a:t>are the most variable and difficult to predict, mainly driven by the output of wind generation combined with the transmission outage plan at the time. A fault on the transmission system can add to the underlying volatility and cause large unforeseen increases</a:t>
          </a:r>
          <a:r>
            <a:rPr lang="en-US" sz="1100" kern="1200" baseline="0">
              <a:solidFill>
                <a:schemeClr val="lt1"/>
              </a:solidFill>
              <a:effectLst/>
              <a:latin typeface="+mn-lt"/>
              <a:ea typeface="+mn-ea"/>
              <a:cs typeface="+mn-cs"/>
            </a:rPr>
            <a:t> in</a:t>
          </a:r>
          <a:r>
            <a:rPr lang="en-US" sz="1100" kern="1200">
              <a:solidFill>
                <a:schemeClr val="lt1"/>
              </a:solidFill>
              <a:effectLst/>
              <a:latin typeface="+mn-lt"/>
              <a:ea typeface="+mn-ea"/>
              <a:cs typeface="+mn-cs"/>
            </a:rPr>
            <a:t> constraint costs. Reserve, shown in yellow, is generally stable but can have large deviations when the cost of generator margin increases significantly when generation is short. Predicting increases in the cost of reserve is difficult at long timescales, and can have a significant impact on the average BSUoS charge. Energy Imbalance is the other category that contributes to BSUoS volatility, which is the cost of residual balancing when the energy market is long or short. The other cost categories are relatively stable across the year, although there may be longer term trends that we consider.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second chart shows the annual outturn BSUoS charge compared with the forecast made at 12 months ahead, and the absolute percentage error for each year.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third chart shows the month ahead forecast compared with outturn and absolute percentage error. Month ahead is the month ahead of the reporting month.</a:t>
          </a:r>
        </a:p>
      </xdr:txBody>
    </xdr:sp>
    <xdr:clientData/>
  </xdr:twoCellAnchor>
  <xdr:twoCellAnchor>
    <xdr:from>
      <xdr:col>4</xdr:col>
      <xdr:colOff>13607</xdr:colOff>
      <xdr:row>1</xdr:row>
      <xdr:rowOff>19050</xdr:rowOff>
    </xdr:from>
    <xdr:to>
      <xdr:col>17</xdr:col>
      <xdr:colOff>600076</xdr:colOff>
      <xdr:row>26</xdr:row>
      <xdr:rowOff>57150</xdr:rowOff>
    </xdr:to>
    <xdr:graphicFrame macro="">
      <xdr:nvGraphicFramePr>
        <xdr:cNvPr id="3" name="Chart 2">
          <a:extLst>
            <a:ext uri="{FF2B5EF4-FFF2-40B4-BE49-F238E27FC236}">
              <a16:creationId xmlns:a16="http://schemas.microsoft.com/office/drawing/2014/main" id="{B9730A65-BAFD-4584-A9F9-1F43A5171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5952</xdr:colOff>
      <xdr:row>26</xdr:row>
      <xdr:rowOff>106815</xdr:rowOff>
    </xdr:from>
    <xdr:to>
      <xdr:col>10</xdr:col>
      <xdr:colOff>517072</xdr:colOff>
      <xdr:row>40</xdr:row>
      <xdr:rowOff>183015</xdr:rowOff>
    </xdr:to>
    <xdr:graphicFrame macro="">
      <xdr:nvGraphicFramePr>
        <xdr:cNvPr id="4" name="Chart 3">
          <a:extLst>
            <a:ext uri="{FF2B5EF4-FFF2-40B4-BE49-F238E27FC236}">
              <a16:creationId xmlns:a16="http://schemas.microsoft.com/office/drawing/2014/main" id="{F071078D-9D61-4C6C-8145-9D71B4200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598715</xdr:colOff>
      <xdr:row>26</xdr:row>
      <xdr:rowOff>95250</xdr:rowOff>
    </xdr:from>
    <xdr:to>
      <xdr:col>17</xdr:col>
      <xdr:colOff>600074</xdr:colOff>
      <xdr:row>41</xdr:row>
      <xdr:rowOff>33337</xdr:rowOff>
    </xdr:to>
    <xdr:graphicFrame macro="">
      <xdr:nvGraphicFramePr>
        <xdr:cNvPr id="5" name="Chart 4">
          <a:extLst>
            <a:ext uri="{FF2B5EF4-FFF2-40B4-BE49-F238E27FC236}">
              <a16:creationId xmlns:a16="http://schemas.microsoft.com/office/drawing/2014/main" id="{15B031E2-F21E-4ABA-85DD-AB3EBAF85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357188</xdr:colOff>
      <xdr:row>0</xdr:row>
      <xdr:rowOff>62974</xdr:rowOff>
    </xdr:from>
    <xdr:to>
      <xdr:col>17</xdr:col>
      <xdr:colOff>496011</xdr:colOff>
      <xdr:row>0</xdr:row>
      <xdr:rowOff>435536</xdr:rowOff>
    </xdr:to>
    <xdr:pic>
      <xdr:nvPicPr>
        <xdr:cNvPr id="6" name="Picture 5">
          <a:extLst>
            <a:ext uri="{FF2B5EF4-FFF2-40B4-BE49-F238E27FC236}">
              <a16:creationId xmlns:a16="http://schemas.microsoft.com/office/drawing/2014/main" id="{587BDAAE-778E-4523-A90B-F74A36A355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1038" y="62974"/>
          <a:ext cx="2577223" cy="37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Operational_Requirements_WOKH\32_Electricity%20Incentives%20Development\Performance\BSUoS%20Forecast%20Report\BUSOS_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ver"/>
      <sheetName val="Actual"/>
      <sheetName val="Forecast"/>
      <sheetName val="Accuracy"/>
      <sheetName val="Forecast Data For Import"/>
      <sheetName val="Actual Data For Import"/>
      <sheetName val="NGET Internal"/>
      <sheetName val="ALoMCP"/>
      <sheetName val="Black Start non-IBC"/>
      <sheetName val="Demand"/>
      <sheetName val="Forecast_Daily"/>
      <sheetName val="Data_store"/>
      <sheetName val="Error Stats"/>
      <sheetName val="Data"/>
      <sheetName val="Monthly Summary Actual"/>
      <sheetName val="Weekly Summary Actual"/>
      <sheetName val="ROCOF"/>
      <sheetName val="Monthly Summary Forecast"/>
      <sheetName val="All Monthly"/>
      <sheetName val="Salesforce Import Controls"/>
    </sheetNames>
    <sheetDataSet>
      <sheetData sheetId="0"/>
      <sheetData sheetId="1"/>
      <sheetData sheetId="2">
        <row r="20">
          <cell r="E20" t="str">
            <v>Nov-18</v>
          </cell>
          <cell r="F20" t="str">
            <v>Dec-18</v>
          </cell>
          <cell r="G20" t="str">
            <v>Jan-19</v>
          </cell>
          <cell r="H20" t="str">
            <v>Feb-19</v>
          </cell>
          <cell r="I20" t="str">
            <v>Mar-19</v>
          </cell>
          <cell r="J20" t="str">
            <v>Apr-19</v>
          </cell>
          <cell r="K20" t="str">
            <v>May-19</v>
          </cell>
          <cell r="L20" t="str">
            <v>Jun-19</v>
          </cell>
          <cell r="M20" t="str">
            <v>Jul-19</v>
          </cell>
          <cell r="N20" t="str">
            <v>Aug-19</v>
          </cell>
          <cell r="O20" t="str">
            <v>Sep-19</v>
          </cell>
          <cell r="P20" t="str">
            <v>Oct-19</v>
          </cell>
        </row>
        <row r="40">
          <cell r="D40" t="str">
            <v>Estimated BSUoS Charge (£/MWh)</v>
          </cell>
          <cell r="E40">
            <v>2.8715938857317727</v>
          </cell>
          <cell r="F40">
            <v>2.5654061185266905</v>
          </cell>
          <cell r="G40">
            <v>1.9797928747496607</v>
          </cell>
          <cell r="H40">
            <v>2.4488846837282385</v>
          </cell>
          <cell r="I40">
            <v>3.9923248447713622</v>
          </cell>
          <cell r="J40">
            <v>2.8573525828208735</v>
          </cell>
          <cell r="K40">
            <v>2.4794720235696501</v>
          </cell>
          <cell r="L40">
            <v>3.3514792873834778</v>
          </cell>
          <cell r="M40">
            <v>2.7347496864496201</v>
          </cell>
          <cell r="N40">
            <v>3.9456912443656011</v>
          </cell>
          <cell r="O40">
            <v>3.8945678845499607</v>
          </cell>
          <cell r="P40">
            <v>3.7852670511953437</v>
          </cell>
        </row>
        <row r="42">
          <cell r="D42" t="str">
            <v>Year ahead forecast (£/MWh)</v>
          </cell>
          <cell r="E42">
            <v>2.3462979329041862</v>
          </cell>
          <cell r="F42">
            <v>1.7988216028336972</v>
          </cell>
          <cell r="G42">
            <v>1.4889533415971865</v>
          </cell>
          <cell r="H42">
            <v>1.6316702891404178</v>
          </cell>
          <cell r="I42">
            <v>1.6159729181642579</v>
          </cell>
          <cell r="J42">
            <v>2.2537996344276312</v>
          </cell>
          <cell r="K42">
            <v>2.4788884169951557</v>
          </cell>
          <cell r="L42">
            <v>2.5215068865754771</v>
          </cell>
          <cell r="M42">
            <v>2.6928417727352607</v>
          </cell>
          <cell r="N42">
            <v>2.8516526852764548</v>
          </cell>
          <cell r="O42">
            <v>2.7514865227510472</v>
          </cell>
          <cell r="P42">
            <v>2.6074255912356774</v>
          </cell>
        </row>
      </sheetData>
      <sheetData sheetId="3">
        <row r="42">
          <cell r="E42" t="str">
            <v>Nov-19</v>
          </cell>
          <cell r="F42" t="str">
            <v>Dec-19</v>
          </cell>
          <cell r="G42" t="str">
            <v>Jan-20</v>
          </cell>
          <cell r="H42" t="str">
            <v>Feb-20</v>
          </cell>
          <cell r="I42" t="str">
            <v>Mar-20</v>
          </cell>
          <cell r="J42" t="str">
            <v>Apr-20</v>
          </cell>
          <cell r="K42" t="str">
            <v>May-20</v>
          </cell>
          <cell r="L42" t="str">
            <v>Jun-20</v>
          </cell>
          <cell r="M42" t="str">
            <v>Jul-20</v>
          </cell>
          <cell r="N42" t="str">
            <v>Aug-20</v>
          </cell>
          <cell r="O42" t="str">
            <v>Sep-20</v>
          </cell>
          <cell r="P42" t="str">
            <v>Oct-20</v>
          </cell>
          <cell r="Q42" t="str">
            <v>Nov-20</v>
          </cell>
          <cell r="R42" t="str">
            <v>Dec-20</v>
          </cell>
          <cell r="S42" t="str">
            <v>Jan-21</v>
          </cell>
          <cell r="T42" t="str">
            <v>Feb-21</v>
          </cell>
          <cell r="U42" t="str">
            <v>Mar-21</v>
          </cell>
          <cell r="V42" t="str">
            <v>Apr-21</v>
          </cell>
          <cell r="W42" t="str">
            <v>May-21</v>
          </cell>
          <cell r="X42" t="str">
            <v>Jun-21</v>
          </cell>
          <cell r="Y42" t="str">
            <v>Jul-21</v>
          </cell>
          <cell r="Z42" t="str">
            <v>Aug-21</v>
          </cell>
          <cell r="AA42" t="str">
            <v>Sep-21</v>
          </cell>
          <cell r="AB42" t="str">
            <v>Oct-21</v>
          </cell>
        </row>
        <row r="59">
          <cell r="D59" t="str">
            <v>Esitimated BSUoS Charge (£/MWh)</v>
          </cell>
          <cell r="E59">
            <v>3.2711479456884591</v>
          </cell>
          <cell r="F59">
            <v>3.1818139550311613</v>
          </cell>
          <cell r="G59">
            <v>2.9766962607598315</v>
          </cell>
          <cell r="H59">
            <v>3.0453244001379107</v>
          </cell>
          <cell r="I59">
            <v>2.6587033846479775</v>
          </cell>
          <cell r="J59">
            <v>2.9128936174758091</v>
          </cell>
          <cell r="K59">
            <v>3.0349507367784025</v>
          </cell>
          <cell r="L59">
            <v>3.1591650883614686</v>
          </cell>
          <cell r="M59">
            <v>3.2488887170618637</v>
          </cell>
          <cell r="N59">
            <v>3.5519542665186314</v>
          </cell>
          <cell r="O59">
            <v>3.6119894667053072</v>
          </cell>
          <cell r="P59">
            <v>3.480258349297308</v>
          </cell>
          <cell r="Q59">
            <v>2.9370529932498339</v>
          </cell>
          <cell r="R59">
            <v>2.6380684023856888</v>
          </cell>
          <cell r="S59">
            <v>2.4606224224124955</v>
          </cell>
          <cell r="T59">
            <v>2.8030319318237114</v>
          </cell>
          <cell r="U59">
            <v>2.5379459627897627</v>
          </cell>
          <cell r="V59">
            <v>2.9925862279363664</v>
          </cell>
          <cell r="W59">
            <v>3.1125882810275525</v>
          </cell>
          <cell r="X59">
            <v>3.2444041243678932</v>
          </cell>
          <cell r="Y59">
            <v>3.3313321531169566</v>
          </cell>
          <cell r="Z59">
            <v>3.635194151354129</v>
          </cell>
          <cell r="AA59">
            <v>3.6925768461786959</v>
          </cell>
          <cell r="AB59">
            <v>3.4284764637057443</v>
          </cell>
        </row>
        <row r="64">
          <cell r="D64" t="str">
            <v>High Error Band (£/MWh)</v>
          </cell>
          <cell r="E64">
            <v>3.6392734837495122</v>
          </cell>
          <cell r="F64">
            <v>3.4847460111263073</v>
          </cell>
          <cell r="G64">
            <v>3.3302971536519319</v>
          </cell>
          <cell r="H64">
            <v>3.3987087943894707</v>
          </cell>
          <cell r="I64">
            <v>3.0969827959850629</v>
          </cell>
          <cell r="J64">
            <v>3.169910795794411</v>
          </cell>
          <cell r="K64">
            <v>3.4341859353549502</v>
          </cell>
          <cell r="L64">
            <v>3.6627685968825454</v>
          </cell>
          <cell r="M64">
            <v>3.9232465311087297</v>
          </cell>
          <cell r="N64">
            <v>4.255158165615903</v>
          </cell>
          <cell r="O64">
            <v>4.3460885486765672</v>
          </cell>
          <cell r="P64">
            <v>4.2040750247607725</v>
          </cell>
          <cell r="Q64">
            <v>3.6478108954033028</v>
          </cell>
          <cell r="R64">
            <v>3.4251873259689516</v>
          </cell>
          <cell r="S64">
            <v>3.1950031310078737</v>
          </cell>
          <cell r="T64">
            <v>3.5374126404190895</v>
          </cell>
          <cell r="U64">
            <v>3.2723266713851409</v>
          </cell>
          <cell r="V64">
            <v>3.7269669365317446</v>
          </cell>
          <cell r="W64">
            <v>3.8469689896229307</v>
          </cell>
          <cell r="X64">
            <v>3.9787848329632713</v>
          </cell>
          <cell r="Y64">
            <v>4.0657128617123348</v>
          </cell>
          <cell r="Z64">
            <v>4.3695748599495072</v>
          </cell>
          <cell r="AA64">
            <v>4.4269575547740736</v>
          </cell>
          <cell r="AB64">
            <v>4.1628571723011225</v>
          </cell>
        </row>
        <row r="65">
          <cell r="D65" t="str">
            <v>Low Error Band (£/MWh)</v>
          </cell>
          <cell r="E65">
            <v>3.0604131652899498</v>
          </cell>
          <cell r="F65">
            <v>3.0346515056255914</v>
          </cell>
          <cell r="G65">
            <v>2.7801104759117923</v>
          </cell>
          <cell r="H65">
            <v>2.8485221166493311</v>
          </cell>
          <cell r="I65">
            <v>2.3777713396526177</v>
          </cell>
          <cell r="J65">
            <v>2.6558764391572072</v>
          </cell>
          <cell r="K65">
            <v>2.6357155382018549</v>
          </cell>
          <cell r="L65">
            <v>2.6555615798403918</v>
          </cell>
          <cell r="M65">
            <v>2.5745309030149977</v>
          </cell>
          <cell r="N65">
            <v>2.8487503674213603</v>
          </cell>
          <cell r="O65">
            <v>2.8778903847340471</v>
          </cell>
          <cell r="P65">
            <v>2.756441673833844</v>
          </cell>
          <cell r="Q65">
            <v>2.226295091096365</v>
          </cell>
          <cell r="R65">
            <v>1.8509494788024261</v>
          </cell>
          <cell r="S65">
            <v>1.7262417138171173</v>
          </cell>
          <cell r="T65">
            <v>2.0686512232283332</v>
          </cell>
          <cell r="U65">
            <v>1.8035652541943845</v>
          </cell>
          <cell r="V65">
            <v>2.2582055193409882</v>
          </cell>
          <cell r="W65">
            <v>2.3782075724321743</v>
          </cell>
          <cell r="X65">
            <v>2.510023415772515</v>
          </cell>
          <cell r="Y65">
            <v>2.5969514445215784</v>
          </cell>
          <cell r="Z65">
            <v>2.9008134427587509</v>
          </cell>
          <cell r="AA65">
            <v>2.9581961375833177</v>
          </cell>
          <cell r="AB65">
            <v>2.6940957551103661</v>
          </cell>
        </row>
      </sheetData>
      <sheetData sheetId="4"/>
      <sheetData sheetId="5"/>
      <sheetData sheetId="6"/>
      <sheetData sheetId="7"/>
      <sheetData sheetId="8"/>
      <sheetData sheetId="9"/>
      <sheetData sheetId="10"/>
      <sheetData sheetId="11"/>
      <sheetData sheetId="12"/>
      <sheetData sheetId="13">
        <row r="1">
          <cell r="B1" t="str">
            <v>Actual</v>
          </cell>
          <cell r="C1" t="str">
            <v>Month ahead forecast</v>
          </cell>
          <cell r="E1" t="str">
            <v>APE</v>
          </cell>
          <cell r="K1" t="str">
            <v>Year ahead forecast</v>
          </cell>
          <cell r="L1" t="str">
            <v>Outturn</v>
          </cell>
          <cell r="M1" t="str">
            <v>APE</v>
          </cell>
        </row>
        <row r="2">
          <cell r="A2" t="str">
            <v>Nov-18</v>
          </cell>
          <cell r="B2">
            <v>2.8715938857317727</v>
          </cell>
          <cell r="C2">
            <v>2.3301613025974888</v>
          </cell>
          <cell r="E2">
            <v>0.18854775594297166</v>
          </cell>
          <cell r="J2" t="str">
            <v>13/14</v>
          </cell>
          <cell r="K2">
            <v>1.5</v>
          </cell>
          <cell r="L2">
            <v>1.72</v>
          </cell>
          <cell r="M2">
            <v>0.12790697674418602</v>
          </cell>
        </row>
        <row r="3">
          <cell r="A3" t="str">
            <v>Dec-18</v>
          </cell>
          <cell r="B3">
            <v>2.5654061185266901</v>
          </cell>
          <cell r="C3">
            <v>2.5667292133967656</v>
          </cell>
          <cell r="E3">
            <v>5.1574480177640964E-4</v>
          </cell>
          <cell r="J3" t="str">
            <v>14/15</v>
          </cell>
          <cell r="K3">
            <v>1.51</v>
          </cell>
          <cell r="L3">
            <v>1.91</v>
          </cell>
          <cell r="M3">
            <v>0.20942408376963348</v>
          </cell>
        </row>
        <row r="4">
          <cell r="A4" t="str">
            <v>Jan-19</v>
          </cell>
          <cell r="B4">
            <v>1.9797928747496603</v>
          </cell>
          <cell r="C4">
            <v>2.3101324902708216</v>
          </cell>
          <cell r="E4">
            <v>0.16685564421123189</v>
          </cell>
          <cell r="J4" t="str">
            <v>15/16</v>
          </cell>
          <cell r="K4">
            <v>1.71</v>
          </cell>
          <cell r="L4">
            <v>2</v>
          </cell>
          <cell r="M4">
            <v>0.14500000000000002</v>
          </cell>
        </row>
        <row r="5">
          <cell r="A5" t="str">
            <v>Feb-19</v>
          </cell>
          <cell r="B5">
            <v>2.4488846837282385</v>
          </cell>
          <cell r="C5">
            <v>2.4356477863112578</v>
          </cell>
          <cell r="E5">
            <v>5.4052759221102217E-3</v>
          </cell>
          <cell r="J5" t="str">
            <v>16/17</v>
          </cell>
          <cell r="K5">
            <v>1.63</v>
          </cell>
          <cell r="L5">
            <v>2.4700000000000002</v>
          </cell>
          <cell r="M5">
            <v>0.34008097165991913</v>
          </cell>
        </row>
        <row r="6">
          <cell r="A6" t="str">
            <v>Mar-19</v>
          </cell>
          <cell r="B6">
            <v>3.9923248447713631</v>
          </cell>
          <cell r="C6">
            <v>2.3465649480225839</v>
          </cell>
          <cell r="E6">
            <v>0.41223095833601447</v>
          </cell>
          <cell r="J6" t="str">
            <v>17/18</v>
          </cell>
          <cell r="K6">
            <v>1.73</v>
          </cell>
          <cell r="L6">
            <v>2.31</v>
          </cell>
          <cell r="M6">
            <v>0.25108225108225113</v>
          </cell>
        </row>
        <row r="7">
          <cell r="A7" t="str">
            <v>Apr-19</v>
          </cell>
          <cell r="B7">
            <v>2.8573525828208735</v>
          </cell>
          <cell r="C7">
            <v>3.0150370702093099</v>
          </cell>
          <cell r="E7">
            <v>5.5185519748761652E-2</v>
          </cell>
          <cell r="J7" t="str">
            <v>18/19</v>
          </cell>
          <cell r="K7">
            <v>2.23</v>
          </cell>
          <cell r="L7">
            <v>2.88</v>
          </cell>
          <cell r="M7">
            <v>0.22569444444444442</v>
          </cell>
        </row>
        <row r="8">
          <cell r="A8" t="str">
            <v>May-19</v>
          </cell>
          <cell r="B8">
            <v>2.4794720235696501</v>
          </cell>
          <cell r="C8">
            <v>3.1246517664661688</v>
          </cell>
          <cell r="E8">
            <v>0.2602085188957548</v>
          </cell>
        </row>
        <row r="9">
          <cell r="A9" t="str">
            <v>Jun-19</v>
          </cell>
          <cell r="B9">
            <v>3.3514792873834778</v>
          </cell>
          <cell r="C9">
            <v>3.074644079952539</v>
          </cell>
          <cell r="E9">
            <v>8.2600900585325085E-2</v>
          </cell>
        </row>
        <row r="10">
          <cell r="A10" t="str">
            <v>Jul-19</v>
          </cell>
          <cell r="B10">
            <v>2.7347496864496197</v>
          </cell>
          <cell r="C10">
            <v>3.2279940796034348</v>
          </cell>
          <cell r="E10">
            <v>0.18036180627345388</v>
          </cell>
        </row>
        <row r="11">
          <cell r="A11" t="str">
            <v>Aug-19</v>
          </cell>
          <cell r="B11">
            <v>3.9456912443656011</v>
          </cell>
          <cell r="C11">
            <v>3.3409894621756511</v>
          </cell>
          <cell r="E11">
            <v>0.15325623439326552</v>
          </cell>
        </row>
        <row r="12">
          <cell r="A12" t="str">
            <v>Sep-19</v>
          </cell>
          <cell r="B12">
            <v>3.8945678845499607</v>
          </cell>
          <cell r="C12">
            <v>3.7148266933275438</v>
          </cell>
          <cell r="E12">
            <v>4.6151767423406216E-2</v>
          </cell>
        </row>
        <row r="13">
          <cell r="A13" t="str">
            <v>Oct-19</v>
          </cell>
          <cell r="B13">
            <v>3.79</v>
          </cell>
          <cell r="C13">
            <v>4.0233837899876086</v>
          </cell>
          <cell r="E13">
            <v>6.1578836408339992E-2</v>
          </cell>
        </row>
      </sheetData>
      <sheetData sheetId="14"/>
      <sheetData sheetId="15"/>
      <sheetData sheetId="16">
        <row r="1">
          <cell r="D1" t="str">
            <v>Energy Imbalance</v>
          </cell>
          <cell r="W1" t="str">
            <v>Total constraints</v>
          </cell>
          <cell r="X1" t="str">
            <v>Frequency control</v>
          </cell>
          <cell r="Y1" t="str">
            <v>Reserve</v>
          </cell>
          <cell r="Z1" t="str">
            <v>Other</v>
          </cell>
        </row>
        <row r="2">
          <cell r="C2" t="str">
            <v>29/10/2018</v>
          </cell>
          <cell r="D2">
            <v>0.40467596100000047</v>
          </cell>
          <cell r="W2">
            <v>14.173373097335086</v>
          </cell>
          <cell r="X2">
            <v>2.322713387833407</v>
          </cell>
          <cell r="Y2">
            <v>2.0405800845574702</v>
          </cell>
          <cell r="Z2">
            <v>1.4703803580001897</v>
          </cell>
        </row>
        <row r="3">
          <cell r="C3" t="str">
            <v>05/11/2018</v>
          </cell>
          <cell r="D3">
            <v>0.67023458599999974</v>
          </cell>
          <cell r="W3">
            <v>12.415253184325421</v>
          </cell>
          <cell r="X3">
            <v>4.4304407706633038</v>
          </cell>
          <cell r="Y3">
            <v>3.4112640899989</v>
          </cell>
          <cell r="Z3">
            <v>2.6315151989650869</v>
          </cell>
        </row>
        <row r="4">
          <cell r="C4" t="str">
            <v>12/11/2018</v>
          </cell>
          <cell r="D4">
            <v>-1.3875082330000006</v>
          </cell>
          <cell r="W4">
            <v>10.864744209083019</v>
          </cell>
          <cell r="X4">
            <v>4.5066981736997089</v>
          </cell>
          <cell r="Y4">
            <v>4.0119793824984296</v>
          </cell>
          <cell r="Z4">
            <v>2.7086145542944697</v>
          </cell>
        </row>
        <row r="5">
          <cell r="C5" t="str">
            <v>19/11/2018</v>
          </cell>
          <cell r="D5">
            <v>1.7849938579999998</v>
          </cell>
          <cell r="W5">
            <v>11.45401993568138</v>
          </cell>
          <cell r="X5">
            <v>4.0192989020460175</v>
          </cell>
          <cell r="Y5">
            <v>2.7677655836295099</v>
          </cell>
          <cell r="Z5">
            <v>2.9407271475601968</v>
          </cell>
        </row>
        <row r="6">
          <cell r="C6" t="str">
            <v>26/11/2018</v>
          </cell>
          <cell r="D6">
            <v>0.82279555700000062</v>
          </cell>
          <cell r="W6">
            <v>16.025504886107843</v>
          </cell>
          <cell r="X6">
            <v>5.2135390969320632</v>
          </cell>
          <cell r="Y6">
            <v>4.5749574620474105</v>
          </cell>
          <cell r="Z6">
            <v>2.9305263930890408</v>
          </cell>
        </row>
        <row r="7">
          <cell r="C7" t="str">
            <v>03/12/2018</v>
          </cell>
          <cell r="D7">
            <v>2.8868833999999843E-2</v>
          </cell>
          <cell r="W7">
            <v>17.185337739242549</v>
          </cell>
          <cell r="X7">
            <v>4.9581619841576554</v>
          </cell>
          <cell r="Y7">
            <v>4.0854765553291594</v>
          </cell>
          <cell r="Z7">
            <v>2.8750631025460605</v>
          </cell>
        </row>
        <row r="8">
          <cell r="C8" t="str">
            <v>10/12/2018</v>
          </cell>
          <cell r="D8">
            <v>0.91701571900000078</v>
          </cell>
          <cell r="W8">
            <v>14.545116998523191</v>
          </cell>
          <cell r="X8">
            <v>4.8118474835449412</v>
          </cell>
          <cell r="Y8">
            <v>3.7440550641004995</v>
          </cell>
          <cell r="Z8">
            <v>2.9882971712144499</v>
          </cell>
        </row>
        <row r="9">
          <cell r="C9" t="str">
            <v>17/12/2018</v>
          </cell>
          <cell r="D9">
            <v>1.1430418780000005</v>
          </cell>
          <cell r="W9">
            <v>9.2874098638582492</v>
          </cell>
          <cell r="X9">
            <v>4.0068286571352401</v>
          </cell>
          <cell r="Y9">
            <v>3.6719533216931497</v>
          </cell>
          <cell r="Z9">
            <v>2.8209573674304633</v>
          </cell>
        </row>
        <row r="10">
          <cell r="C10" t="str">
            <v>24/12/2018</v>
          </cell>
          <cell r="D10">
            <v>-3.5703467149999999</v>
          </cell>
          <cell r="W10">
            <v>7.1923016361550101</v>
          </cell>
          <cell r="X10">
            <v>3.5998947022868273</v>
          </cell>
          <cell r="Y10">
            <v>2.9133938543742</v>
          </cell>
          <cell r="Z10">
            <v>3.3967765123345215</v>
          </cell>
        </row>
        <row r="11">
          <cell r="C11" t="str">
            <v>07/01/2019</v>
          </cell>
          <cell r="D11">
            <v>-2.5232315949999999</v>
          </cell>
          <cell r="W11">
            <v>2.7245272200395796</v>
          </cell>
          <cell r="X11">
            <v>3.4646005593406861</v>
          </cell>
          <cell r="Y11">
            <v>2.4682508001692405</v>
          </cell>
          <cell r="Z11">
            <v>2.7717904037103493</v>
          </cell>
        </row>
        <row r="12">
          <cell r="C12" t="str">
            <v>14/01/2019</v>
          </cell>
          <cell r="D12">
            <v>-2.2711689000000006</v>
          </cell>
          <cell r="W12">
            <v>15.94760473427406</v>
          </cell>
          <cell r="X12">
            <v>4.5030224181296443</v>
          </cell>
          <cell r="Y12">
            <v>2.8483463877176098</v>
          </cell>
          <cell r="Z12">
            <v>2.6117150487209821</v>
          </cell>
        </row>
        <row r="13">
          <cell r="C13" t="str">
            <v>21/01/2019</v>
          </cell>
          <cell r="D13">
            <v>-0.98605227599999923</v>
          </cell>
          <cell r="W13">
            <v>8.0693265375607091</v>
          </cell>
          <cell r="X13">
            <v>4.2364286506789508</v>
          </cell>
          <cell r="Y13">
            <v>3.0763889856290798</v>
          </cell>
          <cell r="Z13">
            <v>2.8252299150851039</v>
          </cell>
        </row>
        <row r="14">
          <cell r="C14" t="str">
            <v>28/01/2019</v>
          </cell>
          <cell r="D14">
            <v>0.54798986700000007</v>
          </cell>
          <cell r="W14">
            <v>12.367537349843269</v>
          </cell>
          <cell r="X14">
            <v>4.6709117391168711</v>
          </cell>
          <cell r="Y14">
            <v>4.3615321804249696</v>
          </cell>
          <cell r="Z14">
            <v>2.6874484246665409</v>
          </cell>
        </row>
        <row r="15">
          <cell r="C15" t="str">
            <v>04/02/2019</v>
          </cell>
          <cell r="D15">
            <v>-0.88771659199999986</v>
          </cell>
          <cell r="W15">
            <v>3.3837390398013802</v>
          </cell>
          <cell r="X15">
            <v>4.4982110283126531</v>
          </cell>
          <cell r="Y15">
            <v>3.1778240911577615</v>
          </cell>
          <cell r="Z15">
            <v>3.1912222080746901</v>
          </cell>
        </row>
        <row r="16">
          <cell r="C16" t="str">
            <v>11/02/2019</v>
          </cell>
          <cell r="D16">
            <v>-0.20501638799999899</v>
          </cell>
          <cell r="W16">
            <v>14.48899207900795</v>
          </cell>
          <cell r="X16">
            <v>4.7513438795834357</v>
          </cell>
          <cell r="Y16">
            <v>3.2989215515739096</v>
          </cell>
          <cell r="Z16">
            <v>3.5633983934646296</v>
          </cell>
        </row>
        <row r="17">
          <cell r="C17" t="str">
            <v>18/02/2019</v>
          </cell>
          <cell r="D17">
            <v>-1.3416257889999998</v>
          </cell>
          <cell r="W17">
            <v>13.751633887201665</v>
          </cell>
          <cell r="X17">
            <v>4.2891670104569233</v>
          </cell>
          <cell r="Y17">
            <v>2.5153932925579499</v>
          </cell>
          <cell r="Z17">
            <v>2.6347788117874433</v>
          </cell>
        </row>
        <row r="18">
          <cell r="C18" t="str">
            <v>25/02/2019</v>
          </cell>
          <cell r="D18">
            <v>-1.8432409400000007</v>
          </cell>
          <cell r="W18">
            <v>17.93162806849794</v>
          </cell>
          <cell r="X18">
            <v>3.8288690785069814</v>
          </cell>
          <cell r="Y18">
            <v>1.99823246953584</v>
          </cell>
          <cell r="Z18">
            <v>2.3356804960184325</v>
          </cell>
        </row>
        <row r="19">
          <cell r="C19" t="str">
            <v>04/03/2019</v>
          </cell>
          <cell r="D19">
            <v>-1.173912273</v>
          </cell>
          <cell r="W19">
            <v>12.863721010347788</v>
          </cell>
          <cell r="X19">
            <v>3.9277776414615202</v>
          </cell>
          <cell r="Y19">
            <v>2.5686064765917451</v>
          </cell>
          <cell r="Z19">
            <v>4.1031952838331502</v>
          </cell>
        </row>
        <row r="20">
          <cell r="C20" t="str">
            <v>11/03/2019</v>
          </cell>
          <cell r="D20">
            <v>1.325154054</v>
          </cell>
          <cell r="W20">
            <v>19.999094134996657</v>
          </cell>
          <cell r="X20">
            <v>4.6193034664868602</v>
          </cell>
          <cell r="Y20">
            <v>2.512573085808941</v>
          </cell>
          <cell r="Z20">
            <v>2.2473399306357784</v>
          </cell>
        </row>
        <row r="21">
          <cell r="C21" t="str">
            <v>18/03/2019</v>
          </cell>
          <cell r="D21">
            <v>1.4228557759354836</v>
          </cell>
          <cell r="W21">
            <v>29.650498824058243</v>
          </cell>
          <cell r="X21">
            <v>4.7975524177224766</v>
          </cell>
          <cell r="Y21">
            <v>2.8443067771810968</v>
          </cell>
          <cell r="Z21">
            <v>13.688287535910058</v>
          </cell>
        </row>
        <row r="22">
          <cell r="C22" t="str">
            <v>25/03/2019</v>
          </cell>
          <cell r="D22">
            <v>-1.0717392790000004</v>
          </cell>
          <cell r="W22">
            <v>24.004103316897488</v>
          </cell>
          <cell r="X22">
            <v>4.4874873136779208</v>
          </cell>
          <cell r="Y22">
            <v>2.4840951980364707</v>
          </cell>
          <cell r="Z22">
            <v>2.6575750853602651</v>
          </cell>
        </row>
        <row r="23">
          <cell r="C23" t="str">
            <v>01/04/2019</v>
          </cell>
          <cell r="D23">
            <v>-1.4053517420000001</v>
          </cell>
          <cell r="W23">
            <v>7.3678782903588091</v>
          </cell>
          <cell r="X23">
            <v>4.016854047484939</v>
          </cell>
          <cell r="Y23">
            <v>1.9502600415839506</v>
          </cell>
          <cell r="Z23">
            <v>2.7780268677429065</v>
          </cell>
        </row>
        <row r="24">
          <cell r="C24" t="str">
            <v>08/04/2019</v>
          </cell>
          <cell r="D24">
            <v>1.2275684370000008</v>
          </cell>
          <cell r="W24">
            <v>9.7118466373794003</v>
          </cell>
          <cell r="X24">
            <v>4.2067329616034224</v>
          </cell>
          <cell r="Y24">
            <v>2.3911255780827103</v>
          </cell>
          <cell r="Z24">
            <v>2.7045390821833184</v>
          </cell>
        </row>
        <row r="25">
          <cell r="C25" t="str">
            <v>15/04/2019</v>
          </cell>
          <cell r="D25">
            <v>-1.4953982730000002</v>
          </cell>
          <cell r="W25">
            <v>9.4634916043818507</v>
          </cell>
          <cell r="X25">
            <v>4.0073689527978562</v>
          </cell>
          <cell r="Y25">
            <v>1.7611716110981899</v>
          </cell>
          <cell r="Z25">
            <v>2.4659924430883513</v>
          </cell>
        </row>
        <row r="26">
          <cell r="C26" t="str">
            <v>22/04/2019</v>
          </cell>
          <cell r="D26">
            <v>-0.49069223500000081</v>
          </cell>
          <cell r="W26">
            <v>11.60853272003833</v>
          </cell>
          <cell r="X26">
            <v>4.4671310885289355</v>
          </cell>
          <cell r="Y26">
            <v>2.2231135323611899</v>
          </cell>
          <cell r="Z26">
            <v>3.6127313983517304</v>
          </cell>
        </row>
        <row r="27">
          <cell r="C27" t="str">
            <v>29/04/2019</v>
          </cell>
          <cell r="D27">
            <v>5.0958820000000127E-2</v>
          </cell>
          <cell r="W27">
            <v>12.1018966718852</v>
          </cell>
          <cell r="X27">
            <v>4.4423719299967548</v>
          </cell>
          <cell r="Y27">
            <v>3.1222037660826798</v>
          </cell>
          <cell r="Z27">
            <v>2.7353555439852091</v>
          </cell>
        </row>
        <row r="28">
          <cell r="C28" t="str">
            <v>06/05/2019</v>
          </cell>
          <cell r="D28">
            <v>-0.14160769500000026</v>
          </cell>
          <cell r="W28">
            <v>2.9028556699405188</v>
          </cell>
          <cell r="X28">
            <v>4.9141771566422356</v>
          </cell>
          <cell r="Y28">
            <v>2.7479748904792198</v>
          </cell>
          <cell r="Z28">
            <v>2.6618935582161134</v>
          </cell>
        </row>
        <row r="29">
          <cell r="C29" t="str">
            <v>13/05/2019</v>
          </cell>
          <cell r="D29">
            <v>1.188764457</v>
          </cell>
          <cell r="W29">
            <v>2.744346990496874</v>
          </cell>
          <cell r="X29">
            <v>4.2264304225896225</v>
          </cell>
          <cell r="Y29">
            <v>3.0608736618621499</v>
          </cell>
          <cell r="Z29">
            <v>2.8104678507490775</v>
          </cell>
        </row>
        <row r="30">
          <cell r="C30" t="str">
            <v>20/05/2019</v>
          </cell>
          <cell r="D30">
            <v>-1.1462695560000002</v>
          </cell>
          <cell r="W30">
            <v>3.1161023143677204</v>
          </cell>
          <cell r="X30">
            <v>3.2880173022775296</v>
          </cell>
          <cell r="Y30">
            <v>1.4044381536808299</v>
          </cell>
          <cell r="Z30">
            <v>2.8177355818940581</v>
          </cell>
        </row>
        <row r="31">
          <cell r="C31" t="str">
            <v>27/05/2019</v>
          </cell>
          <cell r="D31">
            <v>-0.46732573499999991</v>
          </cell>
          <cell r="W31">
            <v>7.6848216146174204</v>
          </cell>
          <cell r="X31">
            <v>4.1804560184887727</v>
          </cell>
          <cell r="Y31">
            <v>2.6122996719867997</v>
          </cell>
          <cell r="Z31">
            <v>2.6854259307500072</v>
          </cell>
        </row>
        <row r="32">
          <cell r="C32" t="str">
            <v>03/06/2019</v>
          </cell>
          <cell r="D32">
            <v>0.90698844400000012</v>
          </cell>
          <cell r="W32">
            <v>17.198106534993759</v>
          </cell>
          <cell r="X32">
            <v>4.2268277429890029</v>
          </cell>
          <cell r="Y32">
            <v>2.44520241507727</v>
          </cell>
          <cell r="Z32">
            <v>2.3924730342718581</v>
          </cell>
        </row>
        <row r="33">
          <cell r="C33" t="str">
            <v>10/06/2019</v>
          </cell>
          <cell r="D33">
            <v>2.269853351000001</v>
          </cell>
          <cell r="W33">
            <v>12.763179091494868</v>
          </cell>
          <cell r="X33">
            <v>4.3321860702803923</v>
          </cell>
          <cell r="Y33">
            <v>2.9366033391770303</v>
          </cell>
          <cell r="Z33">
            <v>2.5380158299979438</v>
          </cell>
        </row>
        <row r="34">
          <cell r="C34" t="str">
            <v>17/06/2019</v>
          </cell>
          <cell r="D34">
            <v>0.77754064400000056</v>
          </cell>
          <cell r="W34">
            <v>9.0897978635109133</v>
          </cell>
          <cell r="X34">
            <v>4.2072689472593687</v>
          </cell>
          <cell r="Y34">
            <v>1.9871738314045202</v>
          </cell>
          <cell r="Z34">
            <v>2.9328693398116954</v>
          </cell>
        </row>
        <row r="35">
          <cell r="C35" t="str">
            <v>24/06/2019</v>
          </cell>
          <cell r="D35">
            <v>-1.0098248389999998</v>
          </cell>
          <cell r="W35">
            <v>5.6434152897717977</v>
          </cell>
          <cell r="X35">
            <v>3.8982879547144833</v>
          </cell>
          <cell r="Y35">
            <v>2.0490266233828498</v>
          </cell>
          <cell r="Z35">
            <v>3.0905294768489746</v>
          </cell>
        </row>
        <row r="36">
          <cell r="C36" t="str">
            <v>01/07/2019</v>
          </cell>
          <cell r="D36">
            <v>-0.30857435700000013</v>
          </cell>
          <cell r="W36">
            <v>8.6509532797530717</v>
          </cell>
          <cell r="X36">
            <v>4.0274657913367333</v>
          </cell>
          <cell r="Y36">
            <v>3.3548146607519254</v>
          </cell>
          <cell r="Z36">
            <v>1.9280785853593652</v>
          </cell>
        </row>
        <row r="37">
          <cell r="C37" t="str">
            <v>08/07/2019</v>
          </cell>
          <cell r="D37">
            <v>-0.91798311200000016</v>
          </cell>
          <cell r="W37">
            <v>7.1571735861425418</v>
          </cell>
          <cell r="X37">
            <v>4.3822624634194547</v>
          </cell>
          <cell r="Y37">
            <v>1.7898138238967989</v>
          </cell>
          <cell r="Z37">
            <v>2.8047945115933888</v>
          </cell>
        </row>
        <row r="38">
          <cell r="C38" t="str">
            <v>15/07/2019</v>
          </cell>
          <cell r="D38">
            <v>1.2612332000000059E-2</v>
          </cell>
          <cell r="W38">
            <v>2.5614293517131217</v>
          </cell>
          <cell r="X38">
            <v>3.6513053944297393</v>
          </cell>
          <cell r="Y38">
            <v>2.4668213232290501</v>
          </cell>
          <cell r="Z38">
            <v>2.7683680492933647</v>
          </cell>
        </row>
        <row r="39">
          <cell r="C39" t="str">
            <v>22/07/2019</v>
          </cell>
          <cell r="D39">
            <v>-0.77148195100000039</v>
          </cell>
          <cell r="W39">
            <v>7.1403720383738065</v>
          </cell>
          <cell r="X39">
            <v>3.5470797495675823</v>
          </cell>
          <cell r="Y39">
            <v>2.2812093944442005</v>
          </cell>
          <cell r="Z39">
            <v>2.8293094161142549</v>
          </cell>
        </row>
        <row r="40">
          <cell r="C40" t="str">
            <v>29/07/2019</v>
          </cell>
          <cell r="D40">
            <v>1.7132964430000002</v>
          </cell>
          <cell r="W40">
            <v>11.070255800248557</v>
          </cell>
          <cell r="X40">
            <v>4.5799485507823992</v>
          </cell>
          <cell r="Y40">
            <v>2.3729248691773202</v>
          </cell>
          <cell r="Z40">
            <v>2.5652233484003943</v>
          </cell>
        </row>
        <row r="41">
          <cell r="C41" t="str">
            <v>05/08/2019</v>
          </cell>
          <cell r="D41">
            <v>-0.32766561999999988</v>
          </cell>
          <cell r="W41">
            <v>7.1242861478259583</v>
          </cell>
          <cell r="X41">
            <v>3.6911409604666026</v>
          </cell>
          <cell r="Y41">
            <v>2.44878331240061</v>
          </cell>
          <cell r="Z41">
            <v>2.7282312226743155</v>
          </cell>
        </row>
        <row r="42">
          <cell r="C42" t="str">
            <v>12/08/2019</v>
          </cell>
          <cell r="D42">
            <v>0.81657697699999987</v>
          </cell>
          <cell r="W42">
            <v>11.127903450010459</v>
          </cell>
          <cell r="X42">
            <v>4.0761261231154791</v>
          </cell>
          <cell r="Y42">
            <v>4.1321987808827743</v>
          </cell>
          <cell r="Z42">
            <v>1.1597531249359174</v>
          </cell>
        </row>
        <row r="43">
          <cell r="C43" t="str">
            <v>19/08/2019</v>
          </cell>
          <cell r="D43">
            <v>0.55348509299999959</v>
          </cell>
          <cell r="W43">
            <v>13.988800696492746</v>
          </cell>
          <cell r="X43">
            <v>4.6139998981789097</v>
          </cell>
          <cell r="Y43">
            <v>4.2286963249727796</v>
          </cell>
          <cell r="Z43">
            <v>3.215749741106563</v>
          </cell>
        </row>
        <row r="44">
          <cell r="C44" t="str">
            <v>26/08/2019</v>
          </cell>
          <cell r="D44">
            <v>9.6007163999999645E-2</v>
          </cell>
          <cell r="W44">
            <v>11.006345425840596</v>
          </cell>
          <cell r="X44">
            <v>4.4713611421047794</v>
          </cell>
          <cell r="Y44">
            <v>2.0775492493979999</v>
          </cell>
          <cell r="Z44">
            <v>4.4932153861633175</v>
          </cell>
        </row>
        <row r="45">
          <cell r="C45" t="str">
            <v>02/09/2019</v>
          </cell>
          <cell r="D45">
            <v>0.80346929099999975</v>
          </cell>
          <cell r="W45">
            <v>21.150799061061047</v>
          </cell>
          <cell r="X45">
            <v>5.8786056580989072</v>
          </cell>
          <cell r="Y45">
            <v>2.2621912789545799</v>
          </cell>
          <cell r="Z45">
            <v>3.9548110514491648</v>
          </cell>
        </row>
        <row r="46">
          <cell r="C46" t="str">
            <v>09/09/2019</v>
          </cell>
          <cell r="D46">
            <v>0.56091149300000032</v>
          </cell>
          <cell r="W46">
            <v>15.555151471197783</v>
          </cell>
          <cell r="X46">
            <v>5.896951911573197</v>
          </cell>
          <cell r="Y46">
            <v>2.5033399214484526</v>
          </cell>
          <cell r="Z46">
            <v>2.9379306167210935</v>
          </cell>
        </row>
        <row r="47">
          <cell r="C47" t="str">
            <v>16/09/2019</v>
          </cell>
          <cell r="D47">
            <v>0.14293405400000014</v>
          </cell>
          <cell r="W47">
            <v>19.073299083544043</v>
          </cell>
          <cell r="X47">
            <v>5.7908101575964857</v>
          </cell>
          <cell r="Y47">
            <v>2.6867391021118401</v>
          </cell>
          <cell r="Z47">
            <v>2.4411544585525631</v>
          </cell>
        </row>
        <row r="48">
          <cell r="C48" t="str">
            <v>23/09/2019</v>
          </cell>
          <cell r="D48">
            <v>0.68983598400000001</v>
          </cell>
          <cell r="W48">
            <v>7.0978199146416339</v>
          </cell>
          <cell r="X48">
            <v>5.3843381113356763</v>
          </cell>
          <cell r="Y48">
            <v>4.6935247919225693</v>
          </cell>
          <cell r="Z48">
            <v>2.550244240363166</v>
          </cell>
        </row>
        <row r="49">
          <cell r="C49" t="str">
            <v>30/09/2019</v>
          </cell>
          <cell r="D49">
            <v>1.1667024380000004</v>
          </cell>
          <cell r="W49">
            <v>9.4152980142316487</v>
          </cell>
          <cell r="X49">
            <v>5.4835738153016065</v>
          </cell>
          <cell r="Y49">
            <v>3.9802562712014504</v>
          </cell>
          <cell r="Z49">
            <v>3.2238171548014556</v>
          </cell>
        </row>
        <row r="50">
          <cell r="C50" t="str">
            <v>07/10/2019</v>
          </cell>
          <cell r="D50">
            <v>1.4960401890000006</v>
          </cell>
          <cell r="W50">
            <v>13.812388823566648</v>
          </cell>
          <cell r="X50">
            <v>5.2179904369492451</v>
          </cell>
          <cell r="Y50">
            <v>3.5884462202973899</v>
          </cell>
          <cell r="Z50">
            <v>3.224386761238164</v>
          </cell>
        </row>
        <row r="51">
          <cell r="C51" t="str">
            <v>14/10/2019</v>
          </cell>
          <cell r="D51">
            <v>2.1503240199999993</v>
          </cell>
          <cell r="W51">
            <v>28.861560591937611</v>
          </cell>
          <cell r="X51">
            <v>5.9192551458367788</v>
          </cell>
          <cell r="Y51">
            <v>4.4218544325142348</v>
          </cell>
          <cell r="Z51">
            <v>2.561073651448933</v>
          </cell>
        </row>
        <row r="52">
          <cell r="C52" t="str">
            <v>21/10/2019</v>
          </cell>
          <cell r="D52">
            <v>1.9518066569999999</v>
          </cell>
          <cell r="W52">
            <v>6.7308730340959153</v>
          </cell>
          <cell r="X52">
            <v>4.9802952787465209</v>
          </cell>
          <cell r="Y52">
            <v>3.0505845437569201</v>
          </cell>
          <cell r="Z52">
            <v>2.724843473812983</v>
          </cell>
        </row>
        <row r="53">
          <cell r="C53" t="str">
            <v>28/10/2019</v>
          </cell>
          <cell r="D53">
            <v>1.7975592800000002</v>
          </cell>
          <cell r="W53">
            <v>24.376143793003767</v>
          </cell>
          <cell r="X53">
            <v>5.1815394189617354</v>
          </cell>
          <cell r="Y53">
            <v>2.7702836670210798</v>
          </cell>
          <cell r="Z53">
            <v>2.5505656684260201</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9"/>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0"/>
  <sheetViews>
    <sheetView tabSelected="1" view="pageBreakPreview" topLeftCell="A7" zoomScaleNormal="80" zoomScaleSheetLayoutView="100" workbookViewId="0">
      <selection activeCell="F47" sqref="F47"/>
    </sheetView>
  </sheetViews>
  <sheetFormatPr defaultRowHeight="15" x14ac:dyDescent="0.25"/>
  <cols>
    <col min="1" max="1" width="25.7109375" customWidth="1"/>
    <col min="2" max="2" width="11.7109375" customWidth="1"/>
    <col min="3" max="3" width="1.7109375" customWidth="1"/>
    <col min="4" max="4" width="31.85546875" customWidth="1"/>
    <col min="5" max="16" width="8.7109375" customWidth="1"/>
  </cols>
  <sheetData>
    <row r="1" spans="1:26" ht="51" x14ac:dyDescent="0.75">
      <c r="A1" s="1" t="s">
        <v>0</v>
      </c>
    </row>
    <row r="3" spans="1:26" ht="15.75" x14ac:dyDescent="0.25">
      <c r="A3" s="2" t="s">
        <v>1</v>
      </c>
      <c r="B3" s="2" t="s">
        <v>2</v>
      </c>
      <c r="C3" s="3" t="s">
        <v>2</v>
      </c>
    </row>
    <row r="4" spans="1:26" ht="15.75" x14ac:dyDescent="0.25">
      <c r="A4" s="4" t="str">
        <f>P20</f>
        <v>Oct-19</v>
      </c>
      <c r="B4" s="5">
        <f>P40</f>
        <v>3.7852670511953437</v>
      </c>
    </row>
    <row r="5" spans="1:26" ht="15.75" x14ac:dyDescent="0.25">
      <c r="A5" s="6" t="s">
        <v>3</v>
      </c>
      <c r="B5" s="7">
        <v>3.0381485195156772</v>
      </c>
    </row>
    <row r="6" spans="1:26" x14ac:dyDescent="0.25">
      <c r="A6" s="8" t="s">
        <v>4</v>
      </c>
      <c r="B6" s="8">
        <f>'[1]Error Stats'!L7</f>
        <v>2.88</v>
      </c>
    </row>
    <row r="16" spans="1:26" x14ac:dyDescent="0.25">
      <c r="X16">
        <f>'Monthly Summary Actual'!$Q21</f>
        <v>0</v>
      </c>
      <c r="Y16">
        <f>'Monthly Summary Actual'!$Q22</f>
        <v>0</v>
      </c>
      <c r="Z16">
        <f>'Monthly Summary Actual'!$Q23</f>
        <v>0</v>
      </c>
    </row>
    <row r="18" spans="4:29" x14ac:dyDescent="0.25">
      <c r="X18">
        <f>'Monthly Summary Actual'!$P21</f>
        <v>0</v>
      </c>
      <c r="Y18">
        <f>'Monthly Summary Actual'!$P22</f>
        <v>0</v>
      </c>
      <c r="Z18">
        <f>'Monthly Summary Actual'!$P23</f>
        <v>0</v>
      </c>
      <c r="AA18">
        <f>'Monthly Summary Actual'!$P24</f>
        <v>0</v>
      </c>
      <c r="AB18">
        <f>'Monthly Summary Actual'!$P25</f>
        <v>0</v>
      </c>
    </row>
    <row r="19" spans="4:29" x14ac:dyDescent="0.25">
      <c r="X19">
        <f>'Monthly Summary Actual'!$T21</f>
        <v>0</v>
      </c>
      <c r="Y19">
        <f>'Monthly Summary Actual'!$T22</f>
        <v>0</v>
      </c>
      <c r="Z19">
        <f>'Monthly Summary Actual'!$T23</f>
        <v>0</v>
      </c>
      <c r="AA19">
        <f>'Monthly Summary Actual'!$T24</f>
        <v>0</v>
      </c>
      <c r="AB19">
        <f>'Monthly Summary Actual'!$T25</f>
        <v>0</v>
      </c>
    </row>
    <row r="20" spans="4:29" ht="39.75" x14ac:dyDescent="0.25">
      <c r="D20" s="9" t="s">
        <v>5</v>
      </c>
      <c r="E20" s="10" t="str">
        <f>'Monthly Summary Actual'!$A2</f>
        <v>Nov-18</v>
      </c>
      <c r="F20" s="10" t="str">
        <f>'Monthly Summary Actual'!$A3</f>
        <v>Dec-18</v>
      </c>
      <c r="G20" s="10" t="str">
        <f>'Monthly Summary Actual'!A4</f>
        <v>Jan-19</v>
      </c>
      <c r="H20" s="10" t="str">
        <f>'Monthly Summary Actual'!A5</f>
        <v>Feb-19</v>
      </c>
      <c r="I20" s="10" t="str">
        <f>'Monthly Summary Actual'!A6</f>
        <v>Mar-19</v>
      </c>
      <c r="J20" s="10" t="str">
        <f>'Monthly Summary Actual'!A7</f>
        <v>Apr-19</v>
      </c>
      <c r="K20" s="10" t="str">
        <f>'Monthly Summary Actual'!A8</f>
        <v>May-19</v>
      </c>
      <c r="L20" s="10" t="str">
        <f>'Monthly Summary Actual'!A9</f>
        <v>Jun-19</v>
      </c>
      <c r="M20" s="10" t="str">
        <f>'Monthly Summary Actual'!A10</f>
        <v>Jul-19</v>
      </c>
      <c r="N20" s="10" t="str">
        <f>'Monthly Summary Actual'!A11</f>
        <v>Aug-19</v>
      </c>
      <c r="O20" s="10" t="str">
        <f>'Monthly Summary Actual'!A12</f>
        <v>Sep-19</v>
      </c>
      <c r="P20" s="10" t="str">
        <f>'Monthly Summary Actual'!A13</f>
        <v>Oct-19</v>
      </c>
    </row>
    <row r="21" spans="4:29" x14ac:dyDescent="0.25">
      <c r="D21" s="11" t="s">
        <v>6</v>
      </c>
      <c r="E21" s="12">
        <f>'Monthly Summary Actual'!$B2</f>
        <v>2.4801977670000004</v>
      </c>
      <c r="F21" s="12">
        <f>'Monthly Summary Actual'!$B3</f>
        <v>-2.3268953749999994</v>
      </c>
      <c r="G21" s="12">
        <f>'Monthly Summary Actual'!$B4</f>
        <v>-5.5034319829999987</v>
      </c>
      <c r="H21" s="12">
        <f>'Monthly Summary Actual'!$B5</f>
        <v>-5.1253874610000008</v>
      </c>
      <c r="I21" s="12">
        <f>'Monthly Summary Actual'!$B6</f>
        <v>0.21576336693548304</v>
      </c>
      <c r="J21" s="12">
        <f>'Monthly Summary Actual'!$B7</f>
        <v>-0.79930236099999996</v>
      </c>
      <c r="K21" s="12">
        <f>'Monthly Summary Actual'!$B8</f>
        <v>-4.164900000000471E-4</v>
      </c>
      <c r="L21" s="12">
        <f>'Monthly Summary Actual'!$B9</f>
        <v>2.1617003140000008</v>
      </c>
      <c r="M21" s="12">
        <f>'Monthly Summary Actual'!$B10</f>
        <v>-0.36121996300000009</v>
      </c>
      <c r="N21" s="12">
        <f>'Monthly Summary Actual'!$B11</f>
        <v>2.3694182099999987</v>
      </c>
      <c r="O21" s="13">
        <f>'Monthly Summary Actual'!$B12</f>
        <v>2.5247875100000012</v>
      </c>
      <c r="P21" s="12">
        <f>'Monthly Summary Actual'!$B13</f>
        <v>7.4080219489999983</v>
      </c>
      <c r="X21">
        <f>'Monthly Summary Actual'!$U21</f>
        <v>0</v>
      </c>
      <c r="Y21">
        <f>'Monthly Summary Actual'!$U22</f>
        <v>0</v>
      </c>
      <c r="Z21">
        <f>'Monthly Summary Actual'!$U23</f>
        <v>0</v>
      </c>
      <c r="AA21">
        <f>'Monthly Summary Actual'!$U24</f>
        <v>0</v>
      </c>
      <c r="AB21">
        <f>'Monthly Summary Actual'!$U25</f>
        <v>0</v>
      </c>
      <c r="AC21">
        <f>'Monthly Summary Actual'!$U26</f>
        <v>0</v>
      </c>
    </row>
    <row r="22" spans="4:29" x14ac:dyDescent="0.25">
      <c r="D22" s="11" t="s">
        <v>7</v>
      </c>
      <c r="E22" s="12">
        <f>'Monthly Summary Actual'!$C2</f>
        <v>8.5404799972147796</v>
      </c>
      <c r="F22" s="12">
        <f>'Monthly Summary Actual'!$C3</f>
        <v>8.1588322971847607</v>
      </c>
      <c r="G22" s="12">
        <f>'Monthly Summary Actual'!$C4</f>
        <v>6.7516965624145291</v>
      </c>
      <c r="H22" s="12">
        <f>'Monthly Summary Actual'!$C5</f>
        <v>4.6660606708616204</v>
      </c>
      <c r="I22" s="12">
        <f>'Monthly Summary Actual'!$C6</f>
        <v>4.426823481088352</v>
      </c>
      <c r="J22" s="12">
        <f>'Monthly Summary Actual'!$C7</f>
        <v>4.6821049543178699</v>
      </c>
      <c r="K22" s="12">
        <f>'Monthly Summary Actual'!$C8</f>
        <v>4.8447550609036609</v>
      </c>
      <c r="L22" s="12">
        <f>'Monthly Summary Actual'!$C9</f>
        <v>4.6362899956038257</v>
      </c>
      <c r="M22" s="12">
        <f>'Monthly Summary Actual'!$C10</f>
        <v>4.3922742275122193</v>
      </c>
      <c r="N22" s="12">
        <f>'Monthly Summary Actual'!$C11</f>
        <v>6.2996143326686935</v>
      </c>
      <c r="O22" s="13">
        <f>'Monthly Summary Actual'!$C12</f>
        <v>7.3733057700235634</v>
      </c>
      <c r="P22" s="12">
        <f>'Monthly Summary Actual'!$C13</f>
        <v>7.6021642911157628</v>
      </c>
    </row>
    <row r="23" spans="4:29" x14ac:dyDescent="0.25">
      <c r="D23" s="11" t="s">
        <v>8</v>
      </c>
      <c r="E23" s="12">
        <f>'Monthly Summary Actual'!$D2</f>
        <v>5.8462170401571294</v>
      </c>
      <c r="F23" s="12">
        <f>'Monthly Summary Actual'!$D3</f>
        <v>6.0045159295026096</v>
      </c>
      <c r="G23" s="12">
        <f>'Monthly Summary Actual'!$D4</f>
        <v>6.0908296196536922</v>
      </c>
      <c r="H23" s="12">
        <f>'Monthly Summary Actual'!$D5</f>
        <v>4.6314252162327003</v>
      </c>
      <c r="I23" s="12">
        <f>'Monthly Summary Actual'!$D6</f>
        <v>5.0527284754807775</v>
      </c>
      <c r="J23" s="12">
        <f>'Monthly Summary Actual'!$D7</f>
        <v>3.7578806311145394</v>
      </c>
      <c r="K23" s="12">
        <f>'Monthly Summary Actual'!$D8</f>
        <v>3.9198966742746295</v>
      </c>
      <c r="L23" s="12">
        <f>'Monthly Summary Actual'!$D9</f>
        <v>4.6195401213777805</v>
      </c>
      <c r="M23" s="12">
        <f>'Monthly Summary Actual'!$D10</f>
        <v>4.3515433920628395</v>
      </c>
      <c r="N23" s="12">
        <f>'Monthly Summary Actual'!$D11</f>
        <v>4.2564099800186899</v>
      </c>
      <c r="O23" s="13">
        <f>'Monthly Summary Actual'!$D12</f>
        <v>3.6530279619434003</v>
      </c>
      <c r="P23" s="12">
        <f>'Monthly Summary Actual'!$D13</f>
        <v>6.1678227280416511</v>
      </c>
    </row>
    <row r="24" spans="4:29" x14ac:dyDescent="0.25">
      <c r="D24" s="11" t="s">
        <v>9</v>
      </c>
      <c r="E24" s="12">
        <f>'Monthly Summary Actual'!$E2</f>
        <v>29.804452010319995</v>
      </c>
      <c r="F24" s="12">
        <f>'Monthly Summary Actual'!$E3</f>
        <v>26.549644583048956</v>
      </c>
      <c r="G24" s="12">
        <f>'Monthly Summary Actual'!$E4</f>
        <v>9.3432661640922312</v>
      </c>
      <c r="H24" s="12">
        <f>'Monthly Summary Actual'!$E5</f>
        <v>21.214112283534302</v>
      </c>
      <c r="I24" s="12">
        <f>'Monthly Summary Actual'!$E6</f>
        <v>23.324586615992636</v>
      </c>
      <c r="J24" s="12">
        <f>'Monthly Summary Actual'!$E7</f>
        <v>16.742426873298879</v>
      </c>
      <c r="K24" s="12">
        <f>'Monthly Summary Actual'!$E8</f>
        <v>14.778324780278485</v>
      </c>
      <c r="L24" s="12">
        <f>'Monthly Summary Actual'!$E9</f>
        <v>43.476886500532238</v>
      </c>
      <c r="M24" s="12">
        <f>'Monthly Summary Actual'!$E10</f>
        <v>23.979460344417824</v>
      </c>
      <c r="N24" s="12">
        <f>'Monthly Summary Actual'!$E11</f>
        <v>41.801218994871448</v>
      </c>
      <c r="O24" s="12">
        <f>'Monthly Summary Actual'!$E12</f>
        <v>34.105618923923721</v>
      </c>
      <c r="P24" s="12">
        <f>'Monthly Summary Actual'!$E13</f>
        <v>47.382582122890973</v>
      </c>
      <c r="Q24" s="14"/>
      <c r="R24" s="14"/>
      <c r="S24" s="14"/>
      <c r="T24" s="14"/>
      <c r="U24" s="14"/>
      <c r="V24" s="14"/>
    </row>
    <row r="25" spans="4:29" x14ac:dyDescent="0.25">
      <c r="D25" s="11" t="s">
        <v>10</v>
      </c>
      <c r="E25" s="12">
        <f>'Monthly Summary Actual'!$F2</f>
        <v>13.907681333192759</v>
      </c>
      <c r="F25" s="12">
        <f>'Monthly Summary Actual'!$F3</f>
        <v>2.1754661020441404</v>
      </c>
      <c r="G25" s="12">
        <f>'Monthly Summary Actual'!$F4</f>
        <v>13.343395450370179</v>
      </c>
      <c r="H25" s="12">
        <f>'Monthly Summary Actual'!$F5</f>
        <v>11.111773432648109</v>
      </c>
      <c r="I25" s="12">
        <f>'Monthly Summary Actual'!$F6</f>
        <v>30.829238518323095</v>
      </c>
      <c r="J25" s="12">
        <f>'Monthly Summary Actual'!$F7</f>
        <v>17.333976832147968</v>
      </c>
      <c r="K25" s="12">
        <f>'Monthly Summary Actual'!$F8</f>
        <v>0.36802323576154999</v>
      </c>
      <c r="L25" s="12">
        <f>'Monthly Summary Actual'!$F9</f>
        <v>0.14238426461331999</v>
      </c>
      <c r="M25" s="12">
        <f>'Monthly Summary Actual'!$F10</f>
        <v>9.0911257776830012E-2</v>
      </c>
      <c r="N25" s="12">
        <f>'Monthly Summary Actual'!$F11</f>
        <v>0.95454407487866999</v>
      </c>
      <c r="O25" s="12">
        <f>'Monthly Summary Actual'!$F12</f>
        <v>5.1925556054447499</v>
      </c>
      <c r="P25" s="12">
        <f>'Monthly Summary Actual'!$F13</f>
        <v>18.26056439021092</v>
      </c>
      <c r="Q25" s="14"/>
      <c r="R25" s="14"/>
      <c r="S25" s="14"/>
      <c r="T25" s="14"/>
      <c r="U25" s="14"/>
      <c r="V25" s="14"/>
    </row>
    <row r="26" spans="4:29" x14ac:dyDescent="0.25">
      <c r="D26" s="11" t="s">
        <v>11</v>
      </c>
      <c r="E26" s="12">
        <f>'Monthly Summary Actual'!$G2</f>
        <v>5.6514106019377408</v>
      </c>
      <c r="F26" s="12">
        <f>'Monthly Summary Actual'!$G3</f>
        <v>16.36902621433606</v>
      </c>
      <c r="G26" s="12">
        <f>'Monthly Summary Actual'!$G4</f>
        <v>10.713369648497029</v>
      </c>
      <c r="H26" s="12">
        <f>'Monthly Summary Actual'!$G5</f>
        <v>10.49859839138972</v>
      </c>
      <c r="I26" s="12">
        <f>'Monthly Summary Actual'!$G6</f>
        <v>31.556774671447741</v>
      </c>
      <c r="J26" s="12">
        <f>'Monthly Summary Actual'!$G7</f>
        <v>4.1511164390316511</v>
      </c>
      <c r="K26" s="12">
        <f>'Monthly Summary Actual'!$G8</f>
        <v>6.0089499814203604</v>
      </c>
      <c r="L26" s="12">
        <f>'Monthly Summary Actual'!$G9</f>
        <v>0.89052767061141003</v>
      </c>
      <c r="M26" s="12">
        <f>'Monthly Summary Actual'!$G10</f>
        <v>4.6933121810762808</v>
      </c>
      <c r="N26" s="12">
        <f>'Monthly Summary Actual'!$G11</f>
        <v>12.329496590074761</v>
      </c>
      <c r="O26" s="12">
        <f>'Monthly Summary Actual'!$G12</f>
        <v>15.113294070540711</v>
      </c>
      <c r="P26" s="12">
        <f>'Monthly Summary Actual'!$G13</f>
        <v>8.5544131689055494</v>
      </c>
      <c r="Q26" s="14"/>
      <c r="R26" s="14"/>
      <c r="S26" s="14"/>
      <c r="T26" s="14"/>
      <c r="U26" s="14"/>
      <c r="V26" s="14"/>
    </row>
    <row r="27" spans="4:29" x14ac:dyDescent="0.25">
      <c r="D27" s="11" t="s">
        <v>12</v>
      </c>
      <c r="E27" s="12">
        <f>'Monthly Summary Actual'!$H2</f>
        <v>13.287493016306666</v>
      </c>
      <c r="F27" s="12">
        <f>'Monthly Summary Actual'!$H3</f>
        <v>8.1592044191279971</v>
      </c>
      <c r="G27" s="12">
        <f>'Monthly Summary Actual'!$H4</f>
        <v>7.3202238841279961</v>
      </c>
      <c r="H27" s="12">
        <f>'Monthly Summary Actual'!$H5</f>
        <v>6.7769455379999908</v>
      </c>
      <c r="I27" s="12">
        <f>'Monthly Summary Actual'!$H6</f>
        <v>6.5179998944625064</v>
      </c>
      <c r="J27" s="12">
        <f>'Monthly Summary Actual'!$H7</f>
        <v>5.0855026855199998</v>
      </c>
      <c r="K27" s="12">
        <f>'Monthly Summary Actual'!$H8</f>
        <v>2.4440206438958687</v>
      </c>
      <c r="L27" s="12">
        <f>'Monthly Summary Actual'!$H9</f>
        <v>1.2572063755199996</v>
      </c>
      <c r="M27" s="12">
        <f>'Monthly Summary Actual'!$H10</f>
        <v>2.3763732958917672</v>
      </c>
      <c r="N27" s="12">
        <f>'Monthly Summary Actual'!$H11</f>
        <v>1.8635217267040005</v>
      </c>
      <c r="O27" s="12">
        <f>'Monthly Summary Actual'!$H12</f>
        <v>2.3078828555189248</v>
      </c>
      <c r="P27" s="12">
        <f>'Monthly Summary Actual'!$H13</f>
        <v>0.41593693670272275</v>
      </c>
      <c r="Q27" s="14"/>
      <c r="R27" s="14"/>
      <c r="S27" s="14"/>
      <c r="T27" s="14"/>
      <c r="U27" s="14"/>
      <c r="V27" s="14"/>
    </row>
    <row r="28" spans="4:29" x14ac:dyDescent="0.25">
      <c r="D28" s="11" t="s">
        <v>13</v>
      </c>
      <c r="E28" s="12">
        <f>'Monthly Summary Actual'!$I2</f>
        <v>0.36941372710845999</v>
      </c>
      <c r="F28" s="12">
        <f>'Monthly Summary Actual'!$I3</f>
        <v>0.38934183810876999</v>
      </c>
      <c r="G28" s="12">
        <f>'Monthly Summary Actual'!$I4</f>
        <v>0.23515634662651999</v>
      </c>
      <c r="H28" s="12">
        <f>'Monthly Summary Actual'!$I5</f>
        <v>7.69815384879E-2</v>
      </c>
      <c r="I28" s="12">
        <f>'Monthly Summary Actual'!$I6</f>
        <v>0.10443758712247722</v>
      </c>
      <c r="J28" s="12">
        <f>'Monthly Summary Actual'!$I7</f>
        <v>0.26770066965996997</v>
      </c>
      <c r="K28" s="12">
        <f>'Monthly Summary Actual'!$I8</f>
        <v>0.14708985440403999</v>
      </c>
      <c r="L28" s="12">
        <f>'Monthly Summary Actual'!$I9</f>
        <v>0.71414714377104982</v>
      </c>
      <c r="M28" s="12">
        <f>'Monthly Summary Actual'!$I10</f>
        <v>0.10347022812475001</v>
      </c>
      <c r="N28" s="12">
        <f>'Monthly Summary Actual'!$I11</f>
        <v>1.4207364766121404</v>
      </c>
      <c r="O28" s="13">
        <f>'Monthly Summary Actual'!$I12</f>
        <v>2.0307279872403599</v>
      </c>
      <c r="P28" s="12">
        <f>'Monthly Summary Actual'!$I13</f>
        <v>0.30459517717571</v>
      </c>
      <c r="Q28" s="14"/>
      <c r="R28" s="14"/>
      <c r="S28" s="14"/>
      <c r="T28" s="14"/>
      <c r="U28" s="14"/>
      <c r="V28" s="14"/>
    </row>
    <row r="29" spans="4:29" x14ac:dyDescent="0.25">
      <c r="D29" s="11" t="s">
        <v>14</v>
      </c>
      <c r="E29" s="12">
        <f>'Monthly Summary Actual'!$J2</f>
        <v>7.0301387880604009</v>
      </c>
      <c r="F29" s="12">
        <f>'Monthly Summary Actual'!$J3</f>
        <v>7.5502292992818196</v>
      </c>
      <c r="G29" s="12">
        <f>'Monthly Summary Actual'!$J4</f>
        <v>9.7920068214209586</v>
      </c>
      <c r="H29" s="12">
        <f>'Monthly Summary Actual'!$J5</f>
        <v>7.7679225489793584</v>
      </c>
      <c r="I29" s="12">
        <f>'Monthly Summary Actual'!$J6</f>
        <v>8.2153317143782676</v>
      </c>
      <c r="J29" s="12">
        <f>'Monthly Summary Actual'!$J7</f>
        <v>8.6419628801577719</v>
      </c>
      <c r="K29" s="12">
        <f>'Monthly Summary Actual'!$J8</f>
        <v>7.5150968392155102</v>
      </c>
      <c r="L29" s="12">
        <f>'Monthly Summary Actual'!$J9</f>
        <v>7.6195948700502809</v>
      </c>
      <c r="M29" s="12">
        <f>'Monthly Summary Actual'!$J10</f>
        <v>7.6782956731681704</v>
      </c>
      <c r="N29" s="12">
        <f>'Monthly Summary Actual'!$J11</f>
        <v>6.8446647654806601</v>
      </c>
      <c r="O29" s="13">
        <f>'Monthly Summary Actual'!$J12</f>
        <v>8.3216777742637991</v>
      </c>
      <c r="P29" s="12">
        <f>'Monthly Summary Actual'!$J13</f>
        <v>8.4320251498712206</v>
      </c>
      <c r="Q29" s="14"/>
      <c r="R29" s="14"/>
      <c r="S29" s="14"/>
      <c r="T29" s="14"/>
      <c r="U29" s="14"/>
      <c r="V29" s="14"/>
    </row>
    <row r="30" spans="4:29" x14ac:dyDescent="0.25">
      <c r="D30" s="11" t="s">
        <v>15</v>
      </c>
      <c r="E30" s="12">
        <f>'Monthly Summary Actual'!$K2</f>
        <v>12.058890380070661</v>
      </c>
      <c r="F30" s="12">
        <f>'Monthly Summary Actual'!$K3</f>
        <v>11.786821529011311</v>
      </c>
      <c r="G30" s="12">
        <f>'Monthly Summary Actual'!$K4</f>
        <v>9.6897859906350483</v>
      </c>
      <c r="H30" s="12">
        <f>'Monthly Summary Actual'!$K5</f>
        <v>9.0818823881439386</v>
      </c>
      <c r="I30" s="12">
        <f>'Monthly Summary Actual'!$K6</f>
        <v>11.544599787402287</v>
      </c>
      <c r="J30" s="12">
        <f>'Monthly Summary Actual'!$K7</f>
        <v>9.6700362377869435</v>
      </c>
      <c r="K30" s="12">
        <f>'Monthly Summary Actual'!$K8</f>
        <v>10.934437233706733</v>
      </c>
      <c r="L30" s="12">
        <f>'Monthly Summary Actual'!$K9</f>
        <v>10.043594278587872</v>
      </c>
      <c r="M30" s="12">
        <f>'Monthly Summary Actual'!$K10</f>
        <v>10.04008155688771</v>
      </c>
      <c r="N30" s="12">
        <f>'Monthly Summary Actual'!$K11</f>
        <v>13.382002304550349</v>
      </c>
      <c r="O30" s="13">
        <f>'Monthly Summary Actual'!$K12</f>
        <v>15.801403110912631</v>
      </c>
      <c r="P30" s="12">
        <f>'Monthly Summary Actual'!$K13</f>
        <v>14.970370065440415</v>
      </c>
      <c r="Q30" s="14"/>
      <c r="R30" s="14"/>
      <c r="S30" s="14"/>
      <c r="T30" s="14"/>
      <c r="U30" s="14"/>
      <c r="V30" s="14"/>
    </row>
    <row r="31" spans="4:29" x14ac:dyDescent="0.25">
      <c r="D31" s="11" t="s">
        <v>16</v>
      </c>
      <c r="E31" s="12">
        <f>'Monthly Summary Actual'!$L2</f>
        <v>0.83572457999999994</v>
      </c>
      <c r="F31" s="12">
        <f>'Monthly Summary Actual'!$L3</f>
        <v>1.5184249500000007</v>
      </c>
      <c r="G31" s="12">
        <f>'Monthly Summary Actual'!$L4</f>
        <v>1.3596103500000001</v>
      </c>
      <c r="H31" s="12">
        <f>'Monthly Summary Actual'!$L5</f>
        <v>1.3888764999999996</v>
      </c>
      <c r="I31" s="12">
        <f>'Monthly Summary Actual'!$L6</f>
        <v>1.3201049899999999</v>
      </c>
      <c r="J31" s="12">
        <f>'Monthly Summary Actual'!$L7</f>
        <v>1.4904165400000002</v>
      </c>
      <c r="K31" s="12">
        <f>'Monthly Summary Actual'!$L8</f>
        <v>1.5499232399999994</v>
      </c>
      <c r="L31" s="12">
        <f>'Monthly Summary Actual'!$L9</f>
        <v>1.4662768499999999</v>
      </c>
      <c r="M31" s="12">
        <f>'Monthly Summary Actual'!$L10</f>
        <v>1.27899312</v>
      </c>
      <c r="N31" s="12">
        <f>'Monthly Summary Actual'!$L11</f>
        <v>1.8234135899999997</v>
      </c>
      <c r="O31" s="13">
        <f>'Monthly Summary Actual'!$L12</f>
        <v>1.5239305200000004</v>
      </c>
      <c r="P31" s="12">
        <f>'Monthly Summary Actual'!$L13</f>
        <v>1.4872921700000001</v>
      </c>
      <c r="Q31" s="14"/>
      <c r="R31" s="14"/>
      <c r="S31" s="14"/>
      <c r="T31" s="14"/>
      <c r="U31" s="14"/>
      <c r="V31" s="14"/>
    </row>
    <row r="32" spans="4:29" x14ac:dyDescent="0.25">
      <c r="D32" s="11" t="s">
        <v>17</v>
      </c>
      <c r="E32" s="12">
        <f>'Monthly Summary Actual'!$M2</f>
        <v>6.8673319683870959</v>
      </c>
      <c r="F32" s="12">
        <f>'Monthly Summary Actual'!$M3</f>
        <v>7.9435221348888838</v>
      </c>
      <c r="G32" s="12">
        <f>'Monthly Summary Actual'!$M4</f>
        <v>7.54553399</v>
      </c>
      <c r="H32" s="12">
        <f>'Monthly Summary Actual'!$M5</f>
        <v>6.0674195300000004</v>
      </c>
      <c r="I32" s="12">
        <f>'Monthly Summary Actual'!$M6</f>
        <v>6.0364766566948074</v>
      </c>
      <c r="J32" s="12">
        <f>'Monthly Summary Actual'!$M7</f>
        <v>5.8091061599999998</v>
      </c>
      <c r="K32" s="12">
        <f>'Monthly Summary Actual'!$M8</f>
        <v>6.621257990000001</v>
      </c>
      <c r="L32" s="12">
        <f>'Monthly Summary Actual'!$M9</f>
        <v>6.0113291799999997</v>
      </c>
      <c r="M32" s="12">
        <f>'Monthly Summary Actual'!$M10</f>
        <v>5.5212061599999984</v>
      </c>
      <c r="N32" s="12">
        <f>'Monthly Summary Actual'!$M11</f>
        <v>5.4258789468750006</v>
      </c>
      <c r="O32" s="13">
        <f>'Monthly Summary Actual'!$M12</f>
        <v>5.6966156274999999</v>
      </c>
      <c r="P32" s="12">
        <f>'Monthly Summary Actual'!$M13</f>
        <v>5.5197618399999993</v>
      </c>
      <c r="Q32" s="14"/>
      <c r="R32" s="14"/>
      <c r="S32" s="14"/>
      <c r="T32" s="14"/>
      <c r="U32" s="14"/>
      <c r="V32" s="14"/>
    </row>
    <row r="33" spans="4:22" x14ac:dyDescent="0.25">
      <c r="D33" s="11" t="s">
        <v>18</v>
      </c>
      <c r="E33" s="12">
        <f>'Monthly Summary Actual'!$N2</f>
        <v>1.2049595195272527</v>
      </c>
      <c r="F33" s="12">
        <f>'Monthly Summary Actual'!$N3</f>
        <v>1.7740011999667931</v>
      </c>
      <c r="G33" s="12">
        <f>'Monthly Summary Actual'!$N4</f>
        <v>1.2802939170393977</v>
      </c>
      <c r="H33" s="12">
        <f>'Monthly Summary Actual'!$N5</f>
        <v>2.0145473203290063</v>
      </c>
      <c r="I33" s="12">
        <f>'Monthly Summary Actual'!$N6</f>
        <v>12.580890770947114</v>
      </c>
      <c r="J33" s="12">
        <f>'Monthly Summary Actual'!$N7</f>
        <v>2.9962442356355767</v>
      </c>
      <c r="K33" s="12">
        <f>'Monthly Summary Actual'!$N8</f>
        <v>1.6015224409014086</v>
      </c>
      <c r="L33" s="12">
        <f>'Monthly Summary Actual'!$N9</f>
        <v>1.9736984605707177</v>
      </c>
      <c r="M33" s="12">
        <f>'Monthly Summary Actual'!$N10</f>
        <v>2.6908273530000972</v>
      </c>
      <c r="N33" s="12">
        <f>'Monthly Summary Actual'!$N11</f>
        <v>5.1798596369261602</v>
      </c>
      <c r="O33" s="13">
        <f>'Monthly Summary Actual'!$N12</f>
        <v>2.7845347988835196</v>
      </c>
      <c r="P33" s="12">
        <f>'Monthly Summary Actual'!$N13</f>
        <v>2.8442141885661645</v>
      </c>
      <c r="Q33" s="14"/>
      <c r="R33" s="14"/>
      <c r="S33" s="14"/>
      <c r="T33" s="14"/>
      <c r="U33" s="14"/>
      <c r="V33" s="14"/>
    </row>
    <row r="34" spans="4:22" x14ac:dyDescent="0.25">
      <c r="D34" s="11" t="s">
        <v>19</v>
      </c>
      <c r="E34" s="12">
        <f>'Monthly Summary Actual'!$O2</f>
        <v>3.537128210000001</v>
      </c>
      <c r="F34" s="12">
        <f>'Monthly Summary Actual'!$O3</f>
        <v>3.8464585499999995</v>
      </c>
      <c r="G34" s="12">
        <f>'Monthly Summary Actual'!$O4</f>
        <v>3.61829022</v>
      </c>
      <c r="H34" s="12">
        <f>'Monthly Summary Actual'!$O5</f>
        <v>3.6294020700000011</v>
      </c>
      <c r="I34" s="12">
        <f>'Monthly Summary Actual'!$O6</f>
        <v>5.3228339300000016</v>
      </c>
      <c r="J34" s="12">
        <f>'Monthly Summary Actual'!$O7</f>
        <v>3.5201744700000002</v>
      </c>
      <c r="K34" s="12">
        <f>'Monthly Summary Actual'!$O8</f>
        <v>3.6048004983999991</v>
      </c>
      <c r="L34" s="12">
        <f>'Monthly Summary Actual'!$O9</f>
        <v>3.2379742200000035</v>
      </c>
      <c r="M34" s="12">
        <f>'Monthly Summary Actual'!$O10</f>
        <v>3.8383656300000006</v>
      </c>
      <c r="N34" s="12">
        <f>'Monthly Summary Actual'!$O11</f>
        <v>3.3838502500000018</v>
      </c>
      <c r="O34" s="12">
        <f>'Monthly Summary Actual'!$O12</f>
        <v>3.5224190599999994</v>
      </c>
      <c r="P34" s="12">
        <f>'Monthly Summary Actual'!$O13</f>
        <v>3.885342865752718</v>
      </c>
      <c r="Q34" s="14"/>
      <c r="R34" s="14"/>
      <c r="S34" s="14"/>
      <c r="T34" s="14"/>
      <c r="U34" s="14"/>
      <c r="V34" s="14"/>
    </row>
    <row r="35" spans="4:22" x14ac:dyDescent="0.25">
      <c r="D35" s="11" t="s">
        <v>20</v>
      </c>
      <c r="E35" s="12">
        <f>'Monthly Summary Actual'!$P2</f>
        <v>111.42151893928295</v>
      </c>
      <c r="F35" s="12">
        <f>'Monthly Summary Actual'!$P3</f>
        <v>99.898593671502098</v>
      </c>
      <c r="G35" s="12">
        <f>'Monthly Summary Actual'!$P4</f>
        <v>81.58002698187758</v>
      </c>
      <c r="H35" s="12">
        <f>'Monthly Summary Actual'!$P5</f>
        <v>83.800559967606617</v>
      </c>
      <c r="I35" s="12">
        <f>'Monthly Summary Actual'!$P6</f>
        <v>147.04859046027556</v>
      </c>
      <c r="J35" s="12">
        <f>'Monthly Summary Actual'!$P7</f>
        <v>83.349347247671162</v>
      </c>
      <c r="K35" s="12">
        <f>'Monthly Summary Actual'!$P8</f>
        <v>64.337681983162241</v>
      </c>
      <c r="L35" s="12">
        <f>'Monthly Summary Actual'!$P9</f>
        <v>88.251150245238506</v>
      </c>
      <c r="M35" s="12">
        <f>'Monthly Summary Actual'!$P10</f>
        <v>70.673894456918489</v>
      </c>
      <c r="N35" s="12">
        <f>'Monthly Summary Actual'!$P11</f>
        <v>107.33462987966055</v>
      </c>
      <c r="O35" s="12">
        <f>'Monthly Summary Actual'!$P12</f>
        <v>109.95178157619536</v>
      </c>
      <c r="P35" s="12">
        <f>'Monthly Summary Actual'!$P13</f>
        <v>133.23510704367382</v>
      </c>
      <c r="Q35" s="14"/>
      <c r="R35" s="15"/>
      <c r="S35" s="14"/>
      <c r="T35" s="14"/>
      <c r="U35" s="14"/>
      <c r="V35" s="14"/>
    </row>
    <row r="36" spans="4:22" x14ac:dyDescent="0.25">
      <c r="D36" s="11" t="s">
        <v>21</v>
      </c>
      <c r="E36" s="12">
        <f>'Monthly Summary Actual'!$Q2</f>
        <v>44.654551869087911</v>
      </c>
      <c r="F36" s="12">
        <f>'Monthly Summary Actual'!$Q3</f>
        <v>45.710925056003759</v>
      </c>
      <c r="G36" s="12">
        <f>'Monthly Summary Actual'!$Q4</f>
        <v>49.979228329667713</v>
      </c>
      <c r="H36" s="12">
        <f>'Monthly Summary Actual'!$Q5</f>
        <v>40.62593549689737</v>
      </c>
      <c r="I36" s="12">
        <f>'Monthly Summary Actual'!$Q6</f>
        <v>41.183292944283579</v>
      </c>
      <c r="J36" s="12">
        <f>'Monthly Summary Actual'!$Q7</f>
        <v>38.226592949601567</v>
      </c>
      <c r="K36" s="12">
        <f>'Monthly Summary Actual'!$Q8</f>
        <v>36.732728390699151</v>
      </c>
      <c r="L36" s="12">
        <f>'Monthly Summary Actual'!$Q9</f>
        <v>34.053218685905883</v>
      </c>
      <c r="M36" s="12">
        <f>'Monthly Summary Actual'!$Q10</f>
        <v>35.62080484022097</v>
      </c>
      <c r="N36" s="12">
        <f>'Monthly Summary Actual'!$Q11</f>
        <v>33.980033405319418</v>
      </c>
      <c r="O36" s="12">
        <f>'Monthly Summary Actual'!$Q12</f>
        <v>34.876600550308879</v>
      </c>
      <c r="P36" s="12">
        <f>'Monthly Summary Actual'!$Q13</f>
        <v>41.645833257507135</v>
      </c>
      <c r="Q36" s="15"/>
      <c r="R36" s="14"/>
      <c r="S36" s="14"/>
      <c r="T36" s="14"/>
      <c r="U36" s="14"/>
      <c r="V36" s="14"/>
    </row>
    <row r="37" spans="4:22" x14ac:dyDescent="0.25">
      <c r="D37" s="11" t="s">
        <v>22</v>
      </c>
      <c r="E37" s="12">
        <f>'Monthly Summary Actual'!$R2</f>
        <v>15.575342465753426</v>
      </c>
      <c r="F37" s="12">
        <f>'Monthly Summary Actual'!$R3</f>
        <v>16.094520547945205</v>
      </c>
      <c r="G37" s="12">
        <f>'Monthly Summary Actual'!$R4</f>
        <v>16.094520547945205</v>
      </c>
      <c r="H37" s="12">
        <f>'Monthly Summary Actual'!$R5</f>
        <v>14.536986301369865</v>
      </c>
      <c r="I37" s="12">
        <f>'Monthly Summary Actual'!$R6</f>
        <v>16.094520547945205</v>
      </c>
      <c r="J37" s="12">
        <f>'Monthly Summary Actual'!$R7</f>
        <v>24.891205479452058</v>
      </c>
      <c r="K37" s="12">
        <f>'Monthly Summary Actual'!$R8</f>
        <v>25.720912328767124</v>
      </c>
      <c r="L37" s="12">
        <f>'Monthly Summary Actual'!$R9</f>
        <v>24.891205479452058</v>
      </c>
      <c r="M37" s="12">
        <f>'Monthly Summary Actual'!$R10</f>
        <v>25.720912328767124</v>
      </c>
      <c r="N37" s="12">
        <f>'Monthly Summary Actual'!$R11</f>
        <v>25.720912328767124</v>
      </c>
      <c r="O37" s="12">
        <f>'Monthly Summary Actual'!$R12</f>
        <v>24.891205479452058</v>
      </c>
      <c r="P37" s="12">
        <f>'Monthly Summary Actual'!$R13</f>
        <v>25.720912328767124</v>
      </c>
      <c r="Q37" s="14"/>
      <c r="R37" s="14"/>
      <c r="S37" s="14"/>
      <c r="T37" s="14"/>
      <c r="U37" s="14"/>
      <c r="V37" s="14"/>
    </row>
    <row r="38" spans="4:22" x14ac:dyDescent="0.25">
      <c r="D38" s="11" t="s">
        <v>23</v>
      </c>
      <c r="E38" s="12">
        <f>'Monthly Summary Actual'!$S2</f>
        <v>1.2328767123287672</v>
      </c>
      <c r="F38" s="12">
        <f>'Monthly Summary Actual'!$S3</f>
        <v>1.273972602739726</v>
      </c>
      <c r="G38" s="12">
        <f>'Monthly Summary Actual'!$S4</f>
        <v>1.273972602739726</v>
      </c>
      <c r="H38" s="12">
        <f>'Monthly Summary Actual'!$S5</f>
        <v>1.1506849315068493</v>
      </c>
      <c r="I38" s="12">
        <f>'Monthly Summary Actual'!$S6</f>
        <v>1.273972602739726</v>
      </c>
      <c r="J38" s="12">
        <f>'Monthly Summary Actual'!$S7</f>
        <v>0.98630136986301364</v>
      </c>
      <c r="K38" s="12">
        <f>'Monthly Summary Actual'!$S8</f>
        <v>1.0191780821917806</v>
      </c>
      <c r="L38" s="12">
        <f>'Monthly Summary Actual'!$S9</f>
        <v>0.98630136986301364</v>
      </c>
      <c r="M38" s="12">
        <f>'Monthly Summary Actual'!$S10</f>
        <v>1.0191780821917806</v>
      </c>
      <c r="N38" s="12">
        <f>'Monthly Summary Actual'!$S11</f>
        <v>1.0191780821917806</v>
      </c>
      <c r="O38" s="12">
        <f>'Monthly Summary Actual'!$S12</f>
        <v>0.98630136986301364</v>
      </c>
      <c r="P38" s="12">
        <f>'Monthly Summary Actual'!$S13</f>
        <v>-1.3154189232239566</v>
      </c>
      <c r="Q38" s="14"/>
      <c r="R38" s="14"/>
      <c r="S38" s="14"/>
      <c r="T38" s="14"/>
      <c r="U38" s="14"/>
      <c r="V38" s="14"/>
    </row>
    <row r="39" spans="4:22" x14ac:dyDescent="0.25">
      <c r="D39" s="11" t="s">
        <v>24</v>
      </c>
      <c r="E39" s="12">
        <f>'Monthly Summary Actual'!$T2</f>
        <v>0</v>
      </c>
      <c r="F39" s="12">
        <f>'Monthly Summary Actual'!$T3</f>
        <v>0</v>
      </c>
      <c r="G39" s="12">
        <f>'Monthly Summary Actual'!$T4</f>
        <v>0</v>
      </c>
      <c r="H39" s="12">
        <f>'Monthly Summary Actual'!$T5</f>
        <v>0</v>
      </c>
      <c r="I39" s="12">
        <f>'Monthly Summary Actual'!$T6</f>
        <v>0</v>
      </c>
      <c r="J39" s="12">
        <f>'Monthly Summary Actual'!$T7</f>
        <v>0</v>
      </c>
      <c r="K39" s="12">
        <f>'Monthly Summary Actual'!$T8</f>
        <v>0</v>
      </c>
      <c r="L39" s="12">
        <f>'Monthly Summary Actual'!$T9</f>
        <v>0</v>
      </c>
      <c r="M39" s="12">
        <f>'Monthly Summary Actual'!$T10</f>
        <v>0</v>
      </c>
      <c r="N39" s="12">
        <f>'Monthly Summary Actual'!$T11</f>
        <v>0</v>
      </c>
      <c r="O39" s="12">
        <f>'Monthly Summary Actual'!$T12</f>
        <v>0</v>
      </c>
      <c r="P39" s="12">
        <f>'Monthly Summary Actual'!$T13</f>
        <v>0</v>
      </c>
      <c r="Q39" s="14"/>
      <c r="R39" s="14"/>
      <c r="S39" s="14"/>
      <c r="T39" s="14"/>
      <c r="U39" s="14"/>
      <c r="V39" s="14"/>
    </row>
    <row r="40" spans="4:22" x14ac:dyDescent="0.25">
      <c r="D40" s="16" t="s">
        <v>25</v>
      </c>
      <c r="E40" s="17">
        <f>(E35+E38+E37+E39)/E36</f>
        <v>2.8715938857317727</v>
      </c>
      <c r="F40" s="17">
        <f>(F35+F38+F37+F39)/F36</f>
        <v>2.5654061185266905</v>
      </c>
      <c r="G40" s="17">
        <f t="shared" ref="G40:P40" si="0">(G35+G38+G37+G39)/G36</f>
        <v>1.9797928747496607</v>
      </c>
      <c r="H40" s="17">
        <f t="shared" si="0"/>
        <v>2.4488846837282385</v>
      </c>
      <c r="I40" s="17">
        <f t="shared" si="0"/>
        <v>3.9923248447713622</v>
      </c>
      <c r="J40" s="17">
        <f t="shared" si="0"/>
        <v>2.8573525828208735</v>
      </c>
      <c r="K40" s="17">
        <f t="shared" si="0"/>
        <v>2.4794720235696501</v>
      </c>
      <c r="L40" s="17">
        <f t="shared" si="0"/>
        <v>3.3514792873834778</v>
      </c>
      <c r="M40" s="17">
        <f t="shared" si="0"/>
        <v>2.7347496864496201</v>
      </c>
      <c r="N40" s="17">
        <f t="shared" si="0"/>
        <v>3.9456912443656011</v>
      </c>
      <c r="O40" s="17">
        <f t="shared" si="0"/>
        <v>3.8945678845499607</v>
      </c>
      <c r="P40" s="17">
        <f t="shared" si="0"/>
        <v>3.7852670511953437</v>
      </c>
      <c r="Q40" s="14"/>
      <c r="R40" s="14"/>
      <c r="S40" s="14"/>
      <c r="T40" s="14"/>
      <c r="U40" s="14"/>
      <c r="V40" s="14"/>
    </row>
    <row r="41" spans="4:22" x14ac:dyDescent="0.25">
      <c r="E41" s="18"/>
      <c r="F41" s="19"/>
      <c r="G41" s="19"/>
      <c r="H41" s="19"/>
      <c r="I41" s="19"/>
      <c r="J41" s="19"/>
      <c r="K41" s="19"/>
      <c r="L41" s="19"/>
      <c r="M41" s="19"/>
      <c r="N41" s="19"/>
      <c r="O41" s="19"/>
      <c r="P41" s="19"/>
    </row>
    <row r="42" spans="4:22" x14ac:dyDescent="0.25">
      <c r="D42" s="16" t="s">
        <v>26</v>
      </c>
      <c r="E42" s="20">
        <v>2.3462979329041862</v>
      </c>
      <c r="F42" s="20">
        <v>1.7988216028336972</v>
      </c>
      <c r="G42" s="20">
        <v>1.4889533415971865</v>
      </c>
      <c r="H42" s="20">
        <v>1.6316702891404178</v>
      </c>
      <c r="I42" s="20">
        <v>1.6159729181642579</v>
      </c>
      <c r="J42" s="20">
        <v>2.2537996344276312</v>
      </c>
      <c r="K42" s="20">
        <v>2.4788884169951557</v>
      </c>
      <c r="L42" s="20">
        <v>2.5215068865754771</v>
      </c>
      <c r="M42" s="20">
        <v>2.6928417727352607</v>
      </c>
      <c r="N42" s="20">
        <v>2.8516526852764548</v>
      </c>
      <c r="O42" s="20">
        <v>2.7514865227510472</v>
      </c>
      <c r="P42" s="20">
        <v>2.6074255912356774</v>
      </c>
    </row>
    <row r="43" spans="4:22" x14ac:dyDescent="0.25">
      <c r="E43" s="14"/>
    </row>
    <row r="44" spans="4:22" x14ac:dyDescent="0.25">
      <c r="E44" s="14"/>
    </row>
    <row r="45" spans="4:22" x14ac:dyDescent="0.25">
      <c r="E45" s="15"/>
      <c r="F45" s="15"/>
      <c r="G45" s="15"/>
      <c r="H45" s="15"/>
      <c r="I45" s="15"/>
      <c r="J45" s="15"/>
      <c r="K45" s="15"/>
      <c r="L45" s="15"/>
      <c r="M45" s="15"/>
      <c r="N45" s="15"/>
      <c r="O45" s="15"/>
      <c r="P45" s="15"/>
    </row>
    <row r="46" spans="4:22" x14ac:dyDescent="0.25">
      <c r="E46" s="14"/>
    </row>
    <row r="47" spans="4:22" x14ac:dyDescent="0.25">
      <c r="E47" s="15"/>
    </row>
    <row r="48" spans="4:22" x14ac:dyDescent="0.25">
      <c r="E48" s="15"/>
    </row>
    <row r="49" spans="5:5" x14ac:dyDescent="0.25">
      <c r="E49" s="14"/>
    </row>
    <row r="50" spans="5:5" x14ac:dyDescent="0.25">
      <c r="E50" s="14"/>
    </row>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72"/>
  <sheetViews>
    <sheetView view="pageBreakPreview" topLeftCell="A7" zoomScale="55" zoomScaleNormal="40" zoomScaleSheetLayoutView="55" zoomScalePageLayoutView="25" workbookViewId="0">
      <selection activeCell="F47" sqref="F47"/>
    </sheetView>
  </sheetViews>
  <sheetFormatPr defaultColWidth="9.140625" defaultRowHeight="15" x14ac:dyDescent="0.25"/>
  <cols>
    <col min="1" max="1" width="48.85546875" customWidth="1"/>
    <col min="2" max="2" width="16" customWidth="1"/>
    <col min="3" max="3" width="1.7109375" customWidth="1"/>
    <col min="4" max="4" width="51.140625" customWidth="1"/>
    <col min="5" max="16" width="8.7109375" customWidth="1"/>
  </cols>
  <sheetData>
    <row r="1" spans="1:6" ht="92.25" x14ac:dyDescent="1.35">
      <c r="A1" s="21" t="s">
        <v>27</v>
      </c>
      <c r="F1" s="22"/>
    </row>
    <row r="3" spans="1:6" ht="23.25" x14ac:dyDescent="0.25">
      <c r="A3" s="23" t="s">
        <v>1</v>
      </c>
      <c r="B3" s="23" t="s">
        <v>2</v>
      </c>
      <c r="C3" s="3" t="s">
        <v>2</v>
      </c>
    </row>
    <row r="4" spans="1:6" ht="23.25" x14ac:dyDescent="0.35">
      <c r="A4" s="24" t="str">
        <f>E42</f>
        <v>Nov-19</v>
      </c>
      <c r="B4" s="25">
        <f>E59</f>
        <v>3.2711479456884591</v>
      </c>
    </row>
    <row r="5" spans="1:6" ht="23.25" x14ac:dyDescent="0.35">
      <c r="A5" s="26" t="s">
        <v>28</v>
      </c>
      <c r="B5" s="27">
        <v>3.2079893944612041</v>
      </c>
    </row>
    <row r="6" spans="1:6" ht="23.25" x14ac:dyDescent="0.35">
      <c r="A6" s="28" t="s">
        <v>29</v>
      </c>
      <c r="B6" s="25">
        <v>2.9942488979164423</v>
      </c>
    </row>
    <row r="7" spans="1:6" ht="23.25" x14ac:dyDescent="0.35">
      <c r="A7" s="29" t="s">
        <v>30</v>
      </c>
      <c r="B7" s="27">
        <v>3.1997628401795342</v>
      </c>
    </row>
    <row r="38" spans="4:28" x14ac:dyDescent="0.25">
      <c r="X38">
        <f>'Monthly Summary Actual'!$Q21</f>
        <v>0</v>
      </c>
      <c r="Y38">
        <f>'Monthly Summary Actual'!$Q22</f>
        <v>0</v>
      </c>
      <c r="Z38">
        <f>'Monthly Summary Actual'!$Q23</f>
        <v>0</v>
      </c>
    </row>
    <row r="40" spans="4:28" x14ac:dyDescent="0.25">
      <c r="X40">
        <f>'Monthly Summary Actual'!$P21</f>
        <v>0</v>
      </c>
      <c r="Y40">
        <f>'Monthly Summary Actual'!$P22</f>
        <v>0</v>
      </c>
      <c r="Z40">
        <f>'Monthly Summary Actual'!$P23</f>
        <v>0</v>
      </c>
      <c r="AA40">
        <f>'Monthly Summary Actual'!$P24</f>
        <v>0</v>
      </c>
      <c r="AB40">
        <f>'Monthly Summary Actual'!$P25</f>
        <v>0</v>
      </c>
    </row>
    <row r="41" spans="4:28" ht="5.25" customHeight="1" x14ac:dyDescent="0.25"/>
    <row r="42" spans="4:28" ht="63.75" customHeight="1" x14ac:dyDescent="0.35">
      <c r="D42" s="30" t="s">
        <v>5</v>
      </c>
      <c r="E42" s="31" t="str">
        <f>'Monthly Summary Forecast'!$A2</f>
        <v>Nov-19</v>
      </c>
      <c r="F42" s="31" t="str">
        <f>'Monthly Summary Forecast'!$A3</f>
        <v>Dec-19</v>
      </c>
      <c r="G42" s="31" t="str">
        <f>'Monthly Summary Forecast'!A4</f>
        <v>Jan-20</v>
      </c>
      <c r="H42" s="31" t="str">
        <f>'Monthly Summary Forecast'!A5</f>
        <v>Feb-20</v>
      </c>
      <c r="I42" s="31" t="str">
        <f>'Monthly Summary Forecast'!A6</f>
        <v>Mar-20</v>
      </c>
      <c r="J42" s="31" t="str">
        <f>'Monthly Summary Forecast'!A7</f>
        <v>Apr-20</v>
      </c>
      <c r="K42" s="31" t="str">
        <f>'Monthly Summary Forecast'!A8</f>
        <v>May-20</v>
      </c>
      <c r="L42" s="31" t="str">
        <f>'Monthly Summary Forecast'!A9</f>
        <v>Jun-20</v>
      </c>
      <c r="M42" s="31" t="str">
        <f>'Monthly Summary Forecast'!A10</f>
        <v>Jul-20</v>
      </c>
      <c r="N42" s="31" t="str">
        <f>'Monthly Summary Forecast'!A11</f>
        <v>Aug-20</v>
      </c>
      <c r="O42" s="31" t="str">
        <f>'Monthly Summary Forecast'!A12</f>
        <v>Sep-20</v>
      </c>
      <c r="P42" s="31" t="str">
        <f>'Monthly Summary Forecast'!A13</f>
        <v>Oct-20</v>
      </c>
      <c r="Q42" s="31" t="str">
        <f>'Monthly Summary Forecast'!$A14</f>
        <v>Nov-20</v>
      </c>
      <c r="R42" s="31" t="str">
        <f>'Monthly Summary Forecast'!$A15</f>
        <v>Dec-20</v>
      </c>
      <c r="S42" s="31" t="str">
        <f>'Monthly Summary Forecast'!A16</f>
        <v>Jan-21</v>
      </c>
      <c r="T42" s="31" t="str">
        <f>'Monthly Summary Forecast'!A17</f>
        <v>Feb-21</v>
      </c>
      <c r="U42" s="31" t="str">
        <f>'Monthly Summary Forecast'!A18</f>
        <v>Mar-21</v>
      </c>
      <c r="V42" s="31" t="str">
        <f>'Monthly Summary Forecast'!A19</f>
        <v>Apr-21</v>
      </c>
      <c r="W42" s="31" t="str">
        <f>'Monthly Summary Forecast'!A20</f>
        <v>May-21</v>
      </c>
      <c r="X42" s="31" t="str">
        <f>'Monthly Summary Forecast'!A21</f>
        <v>Jun-21</v>
      </c>
      <c r="Y42" s="31" t="str">
        <f>'Monthly Summary Forecast'!A22</f>
        <v>Jul-21</v>
      </c>
      <c r="Z42" s="31" t="str">
        <f>'Monthly Summary Forecast'!A23</f>
        <v>Aug-21</v>
      </c>
      <c r="AA42" s="31" t="str">
        <f>'Monthly Summary Forecast'!A24</f>
        <v>Sep-21</v>
      </c>
      <c r="AB42" s="31" t="str">
        <f>'Monthly Summary Forecast'!A25</f>
        <v>Oct-21</v>
      </c>
    </row>
    <row r="43" spans="4:28" ht="21" x14ac:dyDescent="0.35">
      <c r="D43" s="32" t="s">
        <v>6</v>
      </c>
      <c r="E43" s="33">
        <f>'Monthly Summary Forecast'!$B2</f>
        <v>2.0928804046198128</v>
      </c>
      <c r="F43" s="33">
        <f>'Monthly Summary Forecast'!$B3</f>
        <v>1.520306515783205</v>
      </c>
      <c r="G43" s="33">
        <f>'Monthly Summary Forecast'!$B4</f>
        <v>2.3082365157832054</v>
      </c>
      <c r="H43" s="33">
        <f>'Monthly Summary Forecast'!$B5</f>
        <v>1.5279935725365774</v>
      </c>
      <c r="I43" s="33">
        <f>'Monthly Summary Forecast'!$B6</f>
        <v>-1.4414764632469592</v>
      </c>
      <c r="J43" s="33">
        <f>'Monthly Summary Forecast'!$B7</f>
        <v>-6.3537332786885221</v>
      </c>
      <c r="K43" s="33">
        <f>'Monthly Summary Forecast'!$B8</f>
        <v>-4.3539033879781419</v>
      </c>
      <c r="L43" s="33">
        <f>'Monthly Summary Forecast'!$B9</f>
        <v>-3.6781632786885243</v>
      </c>
      <c r="M43" s="33">
        <f>'Monthly Summary Forecast'!$B10</f>
        <v>-2.9478833879781434</v>
      </c>
      <c r="N43" s="33">
        <f>'Monthly Summary Forecast'!$B11</f>
        <v>-3.5737333879781414</v>
      </c>
      <c r="O43" s="33">
        <f>'Monthly Summary Forecast'!$B12</f>
        <v>-1.7860532786885244</v>
      </c>
      <c r="P43" s="33">
        <f>'Monthly Summary Forecast'!$B13</f>
        <v>-0.92526338797814267</v>
      </c>
      <c r="Q43" s="33">
        <f>'Monthly Summary Forecast'!$B14</f>
        <v>-0.99341327868852503</v>
      </c>
      <c r="R43" s="33">
        <f>'Monthly Summary Forecast'!$B15</f>
        <v>-1.1357033879781415</v>
      </c>
      <c r="S43" s="33">
        <f>'Monthly Summary Forecast'!$B16</f>
        <v>-0.34777338797814172</v>
      </c>
      <c r="T43" s="33">
        <f>'Monthly Summary Forecast'!$B17</f>
        <v>1.7145881525423727</v>
      </c>
      <c r="U43" s="33">
        <f>'Monthly Summary Forecast'!$B18</f>
        <v>-1.2049191525423733</v>
      </c>
      <c r="V43" s="33">
        <f>'Monthly Summary Forecast'!$B19</f>
        <v>-6.3537332786885221</v>
      </c>
      <c r="W43" s="33">
        <f>'Monthly Summary Forecast'!$B20</f>
        <v>-4.3539033879781419</v>
      </c>
      <c r="X43" s="33">
        <f>'Monthly Summary Forecast'!$B21</f>
        <v>-3.6781632786885243</v>
      </c>
      <c r="Y43" s="33">
        <f>'Monthly Summary Forecast'!$B22</f>
        <v>-2.9478833879781434</v>
      </c>
      <c r="Z43" s="33">
        <f>'Monthly Summary Forecast'!$B23</f>
        <v>-3.5737333879781414</v>
      </c>
      <c r="AA43" s="33">
        <f>'Monthly Summary Forecast'!$B24</f>
        <v>-1.7860532786885244</v>
      </c>
      <c r="AB43" s="33">
        <f>'Monthly Summary Forecast'!$B25</f>
        <v>-0.92526338797814267</v>
      </c>
    </row>
    <row r="44" spans="4:28" ht="21" x14ac:dyDescent="0.35">
      <c r="D44" s="32" t="s">
        <v>7</v>
      </c>
      <c r="E44" s="33">
        <f>'Monthly Summary Forecast'!$C2</f>
        <v>13.656366596756092</v>
      </c>
      <c r="F44" s="33">
        <f>'Monthly Summary Forecast'!$C3</f>
        <v>11.800869418036189</v>
      </c>
      <c r="G44" s="33">
        <f>'Monthly Summary Forecast'!$C4</f>
        <v>10.049684902803534</v>
      </c>
      <c r="H44" s="33">
        <f>'Monthly Summary Forecast'!$C5</f>
        <v>12.995199005062156</v>
      </c>
      <c r="I44" s="33">
        <f>'Monthly Summary Forecast'!$C6</f>
        <v>12.85049462228058</v>
      </c>
      <c r="J44" s="33">
        <f>'Monthly Summary Forecast'!$C7</f>
        <v>8.2929589572836324</v>
      </c>
      <c r="K44" s="33">
        <f>'Monthly Summary Forecast'!$C8</f>
        <v>8.9558186736589089</v>
      </c>
      <c r="L44" s="33">
        <f>'Monthly Summary Forecast'!$C9</f>
        <v>5.833712861496184</v>
      </c>
      <c r="M44" s="33">
        <f>'Monthly Summary Forecast'!$C10</f>
        <v>6.9704180379059695</v>
      </c>
      <c r="N44" s="33">
        <f>'Monthly Summary Forecast'!$C11</f>
        <v>8.2476418822604067</v>
      </c>
      <c r="O44" s="33">
        <f>'Monthly Summary Forecast'!$C12</f>
        <v>14.128360309421858</v>
      </c>
      <c r="P44" s="33">
        <f>'Monthly Summary Forecast'!$C13</f>
        <v>16.372318843879555</v>
      </c>
      <c r="Q44" s="33">
        <f>'Monthly Summary Forecast'!$C14</f>
        <v>16.147336816427043</v>
      </c>
      <c r="R44" s="33">
        <f>'Monthly Summary Forecast'!$C15</f>
        <v>11.851681118036193</v>
      </c>
      <c r="S44" s="33">
        <f>'Monthly Summary Forecast'!$C16</f>
        <v>10.099884932803533</v>
      </c>
      <c r="T44" s="33">
        <f>'Monthly Summary Forecast'!$C17</f>
        <v>12.940333208167267</v>
      </c>
      <c r="U44" s="33">
        <f>'Monthly Summary Forecast'!$C18</f>
        <v>13.207617283641151</v>
      </c>
      <c r="V44" s="33">
        <f>'Monthly Summary Forecast'!$C19</f>
        <v>8.2929589572836324</v>
      </c>
      <c r="W44" s="33">
        <f>'Monthly Summary Forecast'!$C20</f>
        <v>8.9558186736589089</v>
      </c>
      <c r="X44" s="33">
        <f>'Monthly Summary Forecast'!$C21</f>
        <v>5.833712861496184</v>
      </c>
      <c r="Y44" s="33">
        <f>'Monthly Summary Forecast'!$C22</f>
        <v>6.9704180379059695</v>
      </c>
      <c r="Z44" s="33">
        <f>'Monthly Summary Forecast'!$C23</f>
        <v>8.2476418822604067</v>
      </c>
      <c r="AA44" s="33">
        <f>'Monthly Summary Forecast'!$C24</f>
        <v>14.128360309421858</v>
      </c>
      <c r="AB44" s="33">
        <f>'Monthly Summary Forecast'!$C25</f>
        <v>16.372318843879555</v>
      </c>
    </row>
    <row r="45" spans="4:28" ht="21" x14ac:dyDescent="0.35">
      <c r="D45" s="32" t="s">
        <v>8</v>
      </c>
      <c r="E45" s="33">
        <f>'Monthly Summary Forecast'!$D2</f>
        <v>7.3479238762682755</v>
      </c>
      <c r="F45" s="33">
        <f>'Monthly Summary Forecast'!$D3</f>
        <v>7.4702506664862582</v>
      </c>
      <c r="G45" s="33">
        <f>'Monthly Summary Forecast'!$D4</f>
        <v>7.5745388270770446</v>
      </c>
      <c r="H45" s="33">
        <f>'Monthly Summary Forecast'!$D5</f>
        <v>6.5184684003360438</v>
      </c>
      <c r="I45" s="33">
        <f>'Monthly Summary Forecast'!$D6</f>
        <v>7.5670279976871955</v>
      </c>
      <c r="J45" s="33">
        <f>'Monthly Summary Forecast'!$D7</f>
        <v>5.1676623869916307</v>
      </c>
      <c r="K45" s="33">
        <f>'Monthly Summary Forecast'!$D8</f>
        <v>5.5758224343444516</v>
      </c>
      <c r="L45" s="33">
        <f>'Monthly Summary Forecast'!$D9</f>
        <v>5.4347678869994711</v>
      </c>
      <c r="M45" s="33">
        <f>'Monthly Summary Forecast'!$D10</f>
        <v>5.9629980652682582</v>
      </c>
      <c r="N45" s="33">
        <f>'Monthly Summary Forecast'!$D11</f>
        <v>5.8179311840737835</v>
      </c>
      <c r="O45" s="33">
        <f>'Monthly Summary Forecast'!$D12</f>
        <v>6.3079769921823559</v>
      </c>
      <c r="P45" s="33">
        <f>'Monthly Summary Forecast'!$D13</f>
        <v>6.2263883270445559</v>
      </c>
      <c r="Q45" s="33">
        <f>'Monthly Summary Forecast'!$D14</f>
        <v>7.4286853351983604</v>
      </c>
      <c r="R45" s="33">
        <f>'Monthly Summary Forecast'!$D15</f>
        <v>7.4702506664862636</v>
      </c>
      <c r="S45" s="33">
        <f>'Monthly Summary Forecast'!$D16</f>
        <v>7.5745388270770588</v>
      </c>
      <c r="T45" s="33">
        <f>'Monthly Summary Forecast'!$D17</f>
        <v>6.5184684003360625</v>
      </c>
      <c r="U45" s="33">
        <f>'Monthly Summary Forecast'!$D18</f>
        <v>7.3993667073646101</v>
      </c>
      <c r="V45" s="33">
        <f>'Monthly Summary Forecast'!$D19</f>
        <v>5.1676623869916307</v>
      </c>
      <c r="W45" s="33">
        <f>'Monthly Summary Forecast'!$D20</f>
        <v>5.5758224343444516</v>
      </c>
      <c r="X45" s="33">
        <f>'Monthly Summary Forecast'!$D21</f>
        <v>5.4347678869994711</v>
      </c>
      <c r="Y45" s="33">
        <f>'Monthly Summary Forecast'!$D22</f>
        <v>5.9629980652682582</v>
      </c>
      <c r="Z45" s="33">
        <f>'Monthly Summary Forecast'!$D23</f>
        <v>5.8179311840737835</v>
      </c>
      <c r="AA45" s="33">
        <f>'Monthly Summary Forecast'!$D24</f>
        <v>6.3079769921823559</v>
      </c>
      <c r="AB45" s="33">
        <f>'Monthly Summary Forecast'!$D25</f>
        <v>6.2263883270445559</v>
      </c>
    </row>
    <row r="46" spans="4:28" ht="21" x14ac:dyDescent="0.35">
      <c r="D46" s="32" t="s">
        <v>31</v>
      </c>
      <c r="E46" s="33">
        <f>'Monthly Summary Forecast'!$U2</f>
        <v>63.422273973971016</v>
      </c>
      <c r="F46" s="33">
        <f>'Monthly Summary Forecast'!$U3</f>
        <v>65.656652783094302</v>
      </c>
      <c r="G46" s="33">
        <f>'Monthly Summary Forecast'!$U4</f>
        <v>57.534319768909938</v>
      </c>
      <c r="H46" s="33">
        <f>'Monthly Summary Forecast'!$U5</f>
        <v>52.942605977367336</v>
      </c>
      <c r="I46" s="33">
        <f>'Monthly Summary Forecast'!$U6</f>
        <v>43.956451772572947</v>
      </c>
      <c r="J46" s="33">
        <f>'Monthly Summary Forecast'!$U7</f>
        <v>36.159500863016149</v>
      </c>
      <c r="K46" s="33">
        <f>'Monthly Summary Forecast'!$U8</f>
        <v>36.675371858450006</v>
      </c>
      <c r="L46" s="33">
        <f>'Monthly Summary Forecast'!$U9</f>
        <v>36.512329011658018</v>
      </c>
      <c r="M46" s="33">
        <f>'Monthly Summary Forecast'!$U10</f>
        <v>37.689128812046604</v>
      </c>
      <c r="N46" s="33">
        <f>'Monthly Summary Forecast'!$U11</f>
        <v>46.660283812046607</v>
      </c>
      <c r="O46" s="33">
        <f>'Monthly Summary Forecast'!$U12</f>
        <v>50.371157011657999</v>
      </c>
      <c r="P46" s="33">
        <f>'Monthly Summary Forecast'!$U13</f>
        <v>53.164072812046598</v>
      </c>
      <c r="Q46" s="33">
        <f>'Monthly Summary Forecast'!$U14</f>
        <v>49.867193037973784</v>
      </c>
      <c r="R46" s="33">
        <f>'Monthly Summary Forecast'!$U15</f>
        <v>43.731237772572904</v>
      </c>
      <c r="S46" s="33">
        <f>'Monthly Summary Forecast'!$U16</f>
        <v>37.037982772572924</v>
      </c>
      <c r="T46" s="33">
        <f>'Monthly Summary Forecast'!$U17</f>
        <v>42.780040430844487</v>
      </c>
      <c r="U46" s="33">
        <f>'Monthly Summary Forecast'!$U18</f>
        <v>38.849655233084583</v>
      </c>
      <c r="V46" s="33">
        <f>'Monthly Summary Forecast'!$U19</f>
        <v>38.86935487761469</v>
      </c>
      <c r="W46" s="33">
        <f>'Monthly Summary Forecast'!$U20</f>
        <v>39.475554340201825</v>
      </c>
      <c r="X46" s="33">
        <f>'Monthly Summary Forecast'!$U21</f>
        <v>39.222183026256566</v>
      </c>
      <c r="Y46" s="33">
        <f>'Monthly Summary Forecast'!$U22</f>
        <v>40.489311293798423</v>
      </c>
      <c r="Z46" s="33">
        <f>'Monthly Summary Forecast'!$U23</f>
        <v>49.460466293798433</v>
      </c>
      <c r="AA46" s="33">
        <f>'Monthly Summary Forecast'!$U24</f>
        <v>53.08101102625654</v>
      </c>
      <c r="AB46" s="33">
        <f>'Monthly Summary Forecast'!$U25</f>
        <v>55.964255293798416</v>
      </c>
    </row>
    <row r="47" spans="4:28" ht="21" x14ac:dyDescent="0.35">
      <c r="D47" s="32" t="s">
        <v>13</v>
      </c>
      <c r="E47" s="33">
        <f>'Monthly Summary Forecast'!$I2</f>
        <v>0.34708096367410657</v>
      </c>
      <c r="F47" s="33">
        <f>'Monthly Summary Forecast'!$I3</f>
        <v>0.46760976398383819</v>
      </c>
      <c r="G47" s="33">
        <f>'Monthly Summary Forecast'!$I4</f>
        <v>0.64381436380038604</v>
      </c>
      <c r="H47" s="33">
        <f>'Monthly Summary Forecast'!$I5</f>
        <v>0.119231030819736</v>
      </c>
      <c r="I47" s="33">
        <f>'Monthly Summary Forecast'!$I6</f>
        <v>0.22314388470914379</v>
      </c>
      <c r="J47" s="33">
        <f>'Monthly Summary Forecast'!$I7</f>
        <v>0.40427513104456209</v>
      </c>
      <c r="K47" s="33">
        <f>'Monthly Summary Forecast'!$I8</f>
        <v>0.89548650942051822</v>
      </c>
      <c r="L47" s="33">
        <f>'Monthly Summary Forecast'!$I9</f>
        <v>1.6438631778144426</v>
      </c>
      <c r="M47" s="33">
        <f>'Monthly Summary Forecast'!$I10</f>
        <v>1.8465683571859834</v>
      </c>
      <c r="N47" s="33">
        <f>'Monthly Summary Forecast'!$I11</f>
        <v>1.6664693612816392</v>
      </c>
      <c r="O47" s="33">
        <f>'Monthly Summary Forecast'!$I12</f>
        <v>1.7612691942069116</v>
      </c>
      <c r="P47" s="33">
        <f>'Monthly Summary Forecast'!$I13</f>
        <v>1.210690084916062</v>
      </c>
      <c r="Q47" s="33">
        <f>'Monthly Summary Forecast'!$I14</f>
        <v>0.5021293865149683</v>
      </c>
      <c r="R47" s="33">
        <f>'Monthly Summary Forecast'!$I15</f>
        <v>0.46760976398383819</v>
      </c>
      <c r="S47" s="33">
        <f>'Monthly Summary Forecast'!$I16</f>
        <v>0.64381436380038604</v>
      </c>
      <c r="T47" s="33">
        <f>'Monthly Summary Forecast'!$I17</f>
        <v>0.11923103081973595</v>
      </c>
      <c r="U47" s="33">
        <f>'Monthly Summary Forecast'!$I18</f>
        <v>0.22314388470914379</v>
      </c>
      <c r="V47" s="33">
        <f>'Monthly Summary Forecast'!$I19</f>
        <v>0.40427513104456209</v>
      </c>
      <c r="W47" s="33">
        <f>'Monthly Summary Forecast'!$I20</f>
        <v>0.89548650942051822</v>
      </c>
      <c r="X47" s="33">
        <f>'Monthly Summary Forecast'!$I21</f>
        <v>1.6438631778144426</v>
      </c>
      <c r="Y47" s="33">
        <f>'Monthly Summary Forecast'!$I22</f>
        <v>1.8465683571859834</v>
      </c>
      <c r="Z47" s="33">
        <f>'Monthly Summary Forecast'!$I23</f>
        <v>1.6664693612816392</v>
      </c>
      <c r="AA47" s="33">
        <f>'Monthly Summary Forecast'!$I24</f>
        <v>1.7612691942069116</v>
      </c>
      <c r="AB47" s="33">
        <f>'Monthly Summary Forecast'!$I25</f>
        <v>1.210690084916062</v>
      </c>
    </row>
    <row r="48" spans="4:28" ht="21" x14ac:dyDescent="0.35">
      <c r="D48" s="32" t="s">
        <v>14</v>
      </c>
      <c r="E48" s="33">
        <f>'Monthly Summary Forecast'!$J2</f>
        <v>7.8379392323130395</v>
      </c>
      <c r="F48" s="33">
        <f>'Monthly Summary Forecast'!$J3</f>
        <v>10.040940006041918</v>
      </c>
      <c r="G48" s="33">
        <f>'Monthly Summary Forecast'!$J4</f>
        <v>10.297150566422246</v>
      </c>
      <c r="H48" s="33">
        <f>'Monthly Summary Forecast'!$J5</f>
        <v>8.7126088176964327</v>
      </c>
      <c r="I48" s="33">
        <f>'Monthly Summary Forecast'!$J6</f>
        <v>9.8527172149448425</v>
      </c>
      <c r="J48" s="33">
        <f>'Monthly Summary Forecast'!$J7</f>
        <v>9.0368359963609493</v>
      </c>
      <c r="K48" s="33">
        <f>'Monthly Summary Forecast'!$J8</f>
        <v>8.9731879639413261</v>
      </c>
      <c r="L48" s="33">
        <f>'Monthly Summary Forecast'!$J9</f>
        <v>8.813447669769328</v>
      </c>
      <c r="M48" s="33">
        <f>'Monthly Summary Forecast'!$J10</f>
        <v>9.0829112688296991</v>
      </c>
      <c r="N48" s="33">
        <f>'Monthly Summary Forecast'!$J11</f>
        <v>9.597955748930822</v>
      </c>
      <c r="O48" s="33">
        <f>'Monthly Summary Forecast'!$J12</f>
        <v>8.7738874239030888</v>
      </c>
      <c r="P48" s="33">
        <f>'Monthly Summary Forecast'!$J13</f>
        <v>9.1019703860952426</v>
      </c>
      <c r="Q48" s="33">
        <f>'Monthly Summary Forecast'!$J14</f>
        <v>9.3885025476260431</v>
      </c>
      <c r="R48" s="33">
        <f>'Monthly Summary Forecast'!$J15</f>
        <v>10.040940006041918</v>
      </c>
      <c r="S48" s="33">
        <f>'Monthly Summary Forecast'!$J16</f>
        <v>10.297150566422232</v>
      </c>
      <c r="T48" s="33">
        <f>'Monthly Summary Forecast'!$J17</f>
        <v>8.7126088176964487</v>
      </c>
      <c r="U48" s="33">
        <f>'Monthly Summary Forecast'!$J18</f>
        <v>9.7134409793734111</v>
      </c>
      <c r="V48" s="33">
        <f>'Monthly Summary Forecast'!$J19</f>
        <v>9.0368359963609493</v>
      </c>
      <c r="W48" s="33">
        <f>'Monthly Summary Forecast'!$J20</f>
        <v>8.9731879639413261</v>
      </c>
      <c r="X48" s="33">
        <f>'Monthly Summary Forecast'!$J21</f>
        <v>8.813447669769328</v>
      </c>
      <c r="Y48" s="33">
        <f>'Monthly Summary Forecast'!$J22</f>
        <v>9.0829112688296991</v>
      </c>
      <c r="Z48" s="33">
        <f>'Monthly Summary Forecast'!$J23</f>
        <v>9.597955748930822</v>
      </c>
      <c r="AA48" s="33">
        <f>'Monthly Summary Forecast'!$J24</f>
        <v>8.7738874239030888</v>
      </c>
      <c r="AB48" s="33">
        <f>'Monthly Summary Forecast'!$J25</f>
        <v>9.1019703860952426</v>
      </c>
    </row>
    <row r="49" spans="4:28" ht="21" x14ac:dyDescent="0.35">
      <c r="D49" s="32" t="s">
        <v>15</v>
      </c>
      <c r="E49" s="33">
        <f>'Monthly Summary Forecast'!$K2</f>
        <v>11.837258938764569</v>
      </c>
      <c r="F49" s="33">
        <f>'Monthly Summary Forecast'!$K3</f>
        <v>11.40844140362166</v>
      </c>
      <c r="G49" s="33">
        <f>'Monthly Summary Forecast'!$K4</f>
        <v>11.174051595891052</v>
      </c>
      <c r="H49" s="33">
        <f>'Monthly Summary Forecast'!$K5</f>
        <v>11.079486632934467</v>
      </c>
      <c r="I49" s="33">
        <f>'Monthly Summary Forecast'!$K6</f>
        <v>11.594856454097437</v>
      </c>
      <c r="J49" s="33">
        <f>'Monthly Summary Forecast'!$K7</f>
        <v>11.809122890933919</v>
      </c>
      <c r="K49" s="33">
        <f>'Monthly Summary Forecast'!$K8</f>
        <v>12.58148658178124</v>
      </c>
      <c r="L49" s="33">
        <f>'Monthly Summary Forecast'!$K9</f>
        <v>11.924710815834343</v>
      </c>
      <c r="M49" s="33">
        <f>'Monthly Summary Forecast'!$K10</f>
        <v>12.567593775284346</v>
      </c>
      <c r="N49" s="33">
        <f>'Monthly Summary Forecast'!$K11</f>
        <v>13.075646859197549</v>
      </c>
      <c r="O49" s="33">
        <f>'Monthly Summary Forecast'!$K12</f>
        <v>11.299359519890029</v>
      </c>
      <c r="P49" s="33">
        <f>'Monthly Summary Forecast'!$K13</f>
        <v>11.234485752062227</v>
      </c>
      <c r="Q49" s="33">
        <f>'Monthly Summary Forecast'!$K14</f>
        <v>11.161375000199779</v>
      </c>
      <c r="R49" s="33">
        <f>'Monthly Summary Forecast'!$K15</f>
        <v>11.302289522148023</v>
      </c>
      <c r="S49" s="33">
        <f>'Monthly Summary Forecast'!$K16</f>
        <v>11.101086147384223</v>
      </c>
      <c r="T49" s="33">
        <f>'Monthly Summary Forecast'!$K17</f>
        <v>10.463959597771424</v>
      </c>
      <c r="U49" s="33">
        <f>'Monthly Summary Forecast'!$K18</f>
        <v>11.366687758704561</v>
      </c>
      <c r="V49" s="33">
        <f>'Monthly Summary Forecast'!$K19</f>
        <v>11.809122890933919</v>
      </c>
      <c r="W49" s="33">
        <f>'Monthly Summary Forecast'!$K20</f>
        <v>12.58148658178124</v>
      </c>
      <c r="X49" s="33">
        <f>'Monthly Summary Forecast'!$K21</f>
        <v>11.924710815834343</v>
      </c>
      <c r="Y49" s="33">
        <f>'Monthly Summary Forecast'!$K22</f>
        <v>12.567593775284346</v>
      </c>
      <c r="Z49" s="33">
        <f>'Monthly Summary Forecast'!$K23</f>
        <v>13.075646859197549</v>
      </c>
      <c r="AA49" s="33">
        <f>'Monthly Summary Forecast'!$K24</f>
        <v>11.299359519890029</v>
      </c>
      <c r="AB49" s="33">
        <f>'Monthly Summary Forecast'!$K25</f>
        <v>11.234485752062227</v>
      </c>
    </row>
    <row r="50" spans="4:28" ht="21" x14ac:dyDescent="0.35">
      <c r="D50" s="32" t="s">
        <v>16</v>
      </c>
      <c r="E50" s="33">
        <f>'Monthly Summary Forecast'!$L2</f>
        <v>1.0207025050000003</v>
      </c>
      <c r="F50" s="33">
        <f>'Monthly Summary Forecast'!$L3</f>
        <v>0.88228558300000004</v>
      </c>
      <c r="G50" s="33">
        <f>'Monthly Summary Forecast'!$L4</f>
        <v>0.85157015499999988</v>
      </c>
      <c r="H50" s="33">
        <f>'Monthly Summary Forecast'!$L5</f>
        <v>0.92091699700000018</v>
      </c>
      <c r="I50" s="33">
        <f>'Monthly Summary Forecast'!$L6</f>
        <v>1.0426878490000002</v>
      </c>
      <c r="J50" s="33">
        <f>'Monthly Summary Forecast'!$L7</f>
        <v>1.1442386200000001</v>
      </c>
      <c r="K50" s="33">
        <f>'Monthly Summary Forecast'!$L8</f>
        <v>0.86956585600000003</v>
      </c>
      <c r="L50" s="33">
        <f>'Monthly Summary Forecast'!$L9</f>
        <v>1.0079463910000002</v>
      </c>
      <c r="M50" s="33">
        <f>'Monthly Summary Forecast'!$L10</f>
        <v>1.1718901749999999</v>
      </c>
      <c r="N50" s="33">
        <f>'Monthly Summary Forecast'!$L11</f>
        <v>1.2840528179999999</v>
      </c>
      <c r="O50" s="33">
        <f>'Monthly Summary Forecast'!$L12</f>
        <v>1.0491525130000001</v>
      </c>
      <c r="P50" s="33">
        <f>'Monthly Summary Forecast'!$L13</f>
        <v>0.88684332099999985</v>
      </c>
      <c r="Q50" s="33">
        <f>'Monthly Summary Forecast'!$L14</f>
        <v>0.91617557300000008</v>
      </c>
      <c r="R50" s="33">
        <f>'Monthly Summary Forecast'!$L15</f>
        <v>0.88228558300000004</v>
      </c>
      <c r="S50" s="33">
        <f>'Monthly Summary Forecast'!$L16</f>
        <v>0.85157015499999988</v>
      </c>
      <c r="T50" s="33">
        <f>'Monthly Summary Forecast'!$L17</f>
        <v>0.89071245500000018</v>
      </c>
      <c r="U50" s="33">
        <f>'Monthly Summary Forecast'!$L18</f>
        <v>1.0437395280000001</v>
      </c>
      <c r="V50" s="33">
        <f>'Monthly Summary Forecast'!$L19</f>
        <v>1.1442386200000001</v>
      </c>
      <c r="W50" s="33">
        <f>'Monthly Summary Forecast'!$L20</f>
        <v>0.86956585600000003</v>
      </c>
      <c r="X50" s="33">
        <f>'Monthly Summary Forecast'!$L21</f>
        <v>1.0079463910000002</v>
      </c>
      <c r="Y50" s="33">
        <f>'Monthly Summary Forecast'!$L22</f>
        <v>1.1718901749999999</v>
      </c>
      <c r="Z50" s="33">
        <f>'Monthly Summary Forecast'!$L23</f>
        <v>1.2840528179999999</v>
      </c>
      <c r="AA50" s="33">
        <f>'Monthly Summary Forecast'!$L24</f>
        <v>1.0491525130000001</v>
      </c>
      <c r="AB50" s="33">
        <f>'Monthly Summary Forecast'!$L25</f>
        <v>0.88684332099999985</v>
      </c>
    </row>
    <row r="51" spans="4:28" ht="21" x14ac:dyDescent="0.35">
      <c r="D51" s="32" t="s">
        <v>17</v>
      </c>
      <c r="E51" s="33">
        <f>'Monthly Summary Forecast'!$M2</f>
        <v>6.0519063467122436</v>
      </c>
      <c r="F51" s="33">
        <f>'Monthly Summary Forecast'!$M3</f>
        <v>7.0721834109588091</v>
      </c>
      <c r="G51" s="33">
        <f>'Monthly Summary Forecast'!$M4</f>
        <v>7.0085119923873824</v>
      </c>
      <c r="H51" s="33">
        <f>'Monthly Summary Forecast'!$M5</f>
        <v>5.7200026622279108</v>
      </c>
      <c r="I51" s="33">
        <f>'Monthly Summary Forecast'!$M6</f>
        <v>6.0881375094175887</v>
      </c>
      <c r="J51" s="33">
        <f>'Monthly Summary Forecast'!$M7</f>
        <v>6.693909267775175</v>
      </c>
      <c r="K51" s="33">
        <f>'Monthly Summary Forecast'!$M8</f>
        <v>7.491611392542926</v>
      </c>
      <c r="L51" s="33">
        <f>'Monthly Summary Forecast'!$M9</f>
        <v>7.0393956120608889</v>
      </c>
      <c r="M51" s="33">
        <f>'Monthly Summary Forecast'!$M10</f>
        <v>6.9257994383694257</v>
      </c>
      <c r="N51" s="33">
        <f>'Monthly Summary Forecast'!$M11</f>
        <v>6.7932860420084706</v>
      </c>
      <c r="O51" s="33">
        <f>'Monthly Summary Forecast'!$M12</f>
        <v>6.5595808839394651</v>
      </c>
      <c r="P51" s="33">
        <f>'Monthly Summary Forecast'!$M13</f>
        <v>6.7418860353710661</v>
      </c>
      <c r="Q51" s="33">
        <f>'Monthly Summary Forecast'!$M14</f>
        <v>6.4752971610823211</v>
      </c>
      <c r="R51" s="33">
        <f>'Monthly Summary Forecast'!$M15</f>
        <v>7.0703269845795882</v>
      </c>
      <c r="S51" s="33">
        <f>'Monthly Summary Forecast'!$M16</f>
        <v>7.0066555660081651</v>
      </c>
      <c r="T51" s="33">
        <f>'Monthly Summary Forecast'!$M17</f>
        <v>5.7030720333495148</v>
      </c>
      <c r="U51" s="33">
        <f>'Monthly Summary Forecast'!$M18</f>
        <v>6.0935927284599192</v>
      </c>
      <c r="V51" s="33">
        <f>'Monthly Summary Forecast'!$M19</f>
        <v>6.693909267775175</v>
      </c>
      <c r="W51" s="33">
        <f>'Monthly Summary Forecast'!$M20</f>
        <v>7.491611392542926</v>
      </c>
      <c r="X51" s="33">
        <f>'Monthly Summary Forecast'!$M21</f>
        <v>7.0393956120608889</v>
      </c>
      <c r="Y51" s="33">
        <f>'Monthly Summary Forecast'!$M22</f>
        <v>6.9257994383694257</v>
      </c>
      <c r="Z51" s="33">
        <f>'Monthly Summary Forecast'!$M23</f>
        <v>6.7932860420084706</v>
      </c>
      <c r="AA51" s="33">
        <f>'Monthly Summary Forecast'!$M24</f>
        <v>6.5595808839394651</v>
      </c>
      <c r="AB51" s="33">
        <f>'Monthly Summary Forecast'!$M25</f>
        <v>6.7418860353710661</v>
      </c>
    </row>
    <row r="52" spans="4:28" ht="21" x14ac:dyDescent="0.35">
      <c r="D52" s="32" t="s">
        <v>18</v>
      </c>
      <c r="E52" s="33">
        <f>'Monthly Summary Forecast'!$N2</f>
        <v>1.3704299816710444</v>
      </c>
      <c r="F52" s="33">
        <f>'Monthly Summary Forecast'!$N3</f>
        <v>3.5358890656985276E-2</v>
      </c>
      <c r="G52" s="33">
        <f>'Monthly Summary Forecast'!$N4</f>
        <v>-1.5644045570379226</v>
      </c>
      <c r="H52" s="33">
        <f>'Monthly Summary Forecast'!$N5</f>
        <v>1.3049962547436418</v>
      </c>
      <c r="I52" s="33">
        <f>'Monthly Summary Forecast'!$N6</f>
        <v>-0.56243863368287472</v>
      </c>
      <c r="J52" s="33">
        <f>'Monthly Summary Forecast'!$N7</f>
        <v>3.0139472796651057</v>
      </c>
      <c r="K52" s="33">
        <f>'Monthly Summary Forecast'!$N8</f>
        <v>2.9631914495654632</v>
      </c>
      <c r="L52" s="33">
        <f>'Monthly Summary Forecast'!$N9</f>
        <v>2.5773222355607603</v>
      </c>
      <c r="M52" s="33">
        <f>'Monthly Summary Forecast'!$N10</f>
        <v>2.5619296973660366</v>
      </c>
      <c r="N52" s="33">
        <f>'Monthly Summary Forecast'!$N11</f>
        <v>1.5451594488306291</v>
      </c>
      <c r="O52" s="33">
        <f>'Monthly Summary Forecast'!$N12</f>
        <v>1.0714856722556811</v>
      </c>
      <c r="P52" s="33">
        <f>'Monthly Summary Forecast'!$N13</f>
        <v>2.0711988261597463</v>
      </c>
      <c r="Q52" s="33">
        <f>'Monthly Summary Forecast'!$N14</f>
        <v>0.57717166067869752</v>
      </c>
      <c r="R52" s="33">
        <f>'Monthly Summary Forecast'!$N15</f>
        <v>1.0220654368883444</v>
      </c>
      <c r="S52" s="33">
        <f>'Monthly Summary Forecast'!$N16</f>
        <v>-0.55002760204878498</v>
      </c>
      <c r="T52" s="33">
        <f>'Monthly Summary Forecast'!$N17</f>
        <v>2.2512108375933133</v>
      </c>
      <c r="U52" s="33">
        <f>'Monthly Summary Forecast'!$N18</f>
        <v>0.28465812846213578</v>
      </c>
      <c r="V52" s="33">
        <f>'Monthly Summary Forecast'!$N19</f>
        <v>3.0139472796651057</v>
      </c>
      <c r="W52" s="33">
        <f>'Monthly Summary Forecast'!$N20</f>
        <v>2.9631914495654632</v>
      </c>
      <c r="X52" s="33">
        <f>'Monthly Summary Forecast'!$N21</f>
        <v>2.5773222355607603</v>
      </c>
      <c r="Y52" s="33">
        <f>'Monthly Summary Forecast'!$N22</f>
        <v>2.5619296973660366</v>
      </c>
      <c r="Z52" s="33">
        <f>'Monthly Summary Forecast'!$N23</f>
        <v>1.5451594488306291</v>
      </c>
      <c r="AA52" s="33">
        <f>'Monthly Summary Forecast'!$N24</f>
        <v>1.0714856722556811</v>
      </c>
      <c r="AB52" s="33">
        <f>'Monthly Summary Forecast'!$N25</f>
        <v>2.0711988261597463</v>
      </c>
    </row>
    <row r="53" spans="4:28" ht="21" x14ac:dyDescent="0.35">
      <c r="D53" s="32" t="s">
        <v>19</v>
      </c>
      <c r="E53" s="33">
        <f>'Monthly Summary Forecast'!$O2</f>
        <v>3.7044736115134813</v>
      </c>
      <c r="F53" s="33">
        <f>'Monthly Summary Forecast'!$O3</f>
        <v>3.8219178082191791</v>
      </c>
      <c r="G53" s="33">
        <f>'Monthly Summary Forecast'!$O4</f>
        <v>3.8219178082191791</v>
      </c>
      <c r="H53" s="33">
        <f>'Monthly Summary Forecast'!$O5</f>
        <v>3.4520547945205471</v>
      </c>
      <c r="I53" s="33">
        <f>'Monthly Summary Forecast'!$O6</f>
        <v>3.8219178082191791</v>
      </c>
      <c r="J53" s="33">
        <f>'Monthly Summary Forecast'!$O7</f>
        <v>3.6986301369863024</v>
      </c>
      <c r="K53" s="33">
        <f>'Monthly Summary Forecast'!$O8</f>
        <v>3.8219178082191791</v>
      </c>
      <c r="L53" s="33">
        <f>'Monthly Summary Forecast'!$O9</f>
        <v>3.6986301369863024</v>
      </c>
      <c r="M53" s="33">
        <f>'Monthly Summary Forecast'!$O10</f>
        <v>3.8219178082191791</v>
      </c>
      <c r="N53" s="33">
        <f>'Monthly Summary Forecast'!$O11</f>
        <v>3.8219178082191791</v>
      </c>
      <c r="O53" s="33">
        <f>'Monthly Summary Forecast'!$O12</f>
        <v>3.6986301369863024</v>
      </c>
      <c r="P53" s="33">
        <f>'Monthly Summary Forecast'!$O13</f>
        <v>3.8219178082191791</v>
      </c>
      <c r="Q53" s="33">
        <f>'Monthly Summary Forecast'!$O14</f>
        <v>3.6986301369863024</v>
      </c>
      <c r="R53" s="33">
        <f>'Monthly Summary Forecast'!$O15</f>
        <v>3.8219178082191791</v>
      </c>
      <c r="S53" s="33">
        <f>'Monthly Summary Forecast'!$O16</f>
        <v>3.7876712328767117</v>
      </c>
      <c r="T53" s="33">
        <f>'Monthly Summary Forecast'!$O17</f>
        <v>3.7917808219178117</v>
      </c>
      <c r="U53" s="33">
        <f>'Monthly Summary Forecast'!$O18</f>
        <v>3.7958904109589096</v>
      </c>
      <c r="V53" s="33">
        <f>'Monthly Summary Forecast'!$O19</f>
        <v>3.7999999999999976</v>
      </c>
      <c r="W53" s="33">
        <f>'Monthly Summary Forecast'!$O20</f>
        <v>3.8041095890411025</v>
      </c>
      <c r="X53" s="33">
        <f>'Monthly Summary Forecast'!$O21</f>
        <v>3.808219178082187</v>
      </c>
      <c r="Y53" s="33">
        <f>'Monthly Summary Forecast'!$O22</f>
        <v>3.8123287671232875</v>
      </c>
      <c r="Z53" s="33">
        <f>'Monthly Summary Forecast'!$O23</f>
        <v>3.8164383561643889</v>
      </c>
      <c r="AA53" s="33">
        <f>'Monthly Summary Forecast'!$O24</f>
        <v>3.8205479452054809</v>
      </c>
      <c r="AB53" s="33">
        <f>'Monthly Summary Forecast'!$O25</f>
        <v>3.8246575342465814</v>
      </c>
    </row>
    <row r="54" spans="4:28" ht="21" x14ac:dyDescent="0.35">
      <c r="D54" s="32" t="s">
        <v>20</v>
      </c>
      <c r="E54" s="33">
        <f t="shared" ref="E54:AB54" si="0">SUM(E43:E53)</f>
        <v>118.68923643126365</v>
      </c>
      <c r="F54" s="33">
        <f t="shared" si="0"/>
        <v>120.17681624988236</v>
      </c>
      <c r="G54" s="33">
        <f t="shared" si="0"/>
        <v>109.69939193925606</v>
      </c>
      <c r="H54" s="33">
        <f t="shared" si="0"/>
        <v>105.29356414524484</v>
      </c>
      <c r="I54" s="33">
        <f t="shared" si="0"/>
        <v>94.993520015999096</v>
      </c>
      <c r="J54" s="33">
        <f t="shared" si="0"/>
        <v>79.067348251368884</v>
      </c>
      <c r="K54" s="33">
        <f t="shared" si="0"/>
        <v>84.449557139945867</v>
      </c>
      <c r="L54" s="33">
        <f t="shared" si="0"/>
        <v>80.807962520491216</v>
      </c>
      <c r="M54" s="33">
        <f t="shared" si="0"/>
        <v>85.653272047497367</v>
      </c>
      <c r="N54" s="33">
        <f t="shared" si="0"/>
        <v>94.936611576870973</v>
      </c>
      <c r="O54" s="33">
        <f t="shared" si="0"/>
        <v>103.23480637875515</v>
      </c>
      <c r="P54" s="33">
        <f t="shared" si="0"/>
        <v>109.9065088088161</v>
      </c>
      <c r="Q54" s="33">
        <f t="shared" si="0"/>
        <v>105.16908337699878</v>
      </c>
      <c r="R54" s="33">
        <f t="shared" si="0"/>
        <v>96.524901273978116</v>
      </c>
      <c r="S54" s="33">
        <f t="shared" si="0"/>
        <v>87.50255357391832</v>
      </c>
      <c r="T54" s="33">
        <f t="shared" si="0"/>
        <v>95.886005786038439</v>
      </c>
      <c r="U54" s="33">
        <f t="shared" si="0"/>
        <v>90.772873490216057</v>
      </c>
      <c r="V54" s="33">
        <f t="shared" si="0"/>
        <v>81.878572128981119</v>
      </c>
      <c r="W54" s="33">
        <f t="shared" si="0"/>
        <v>87.231931402519606</v>
      </c>
      <c r="X54" s="33">
        <f t="shared" si="0"/>
        <v>83.627405576185652</v>
      </c>
      <c r="Y54" s="33">
        <f t="shared" si="0"/>
        <v>88.443865488153293</v>
      </c>
      <c r="Z54" s="33">
        <f t="shared" si="0"/>
        <v>97.731314606567992</v>
      </c>
      <c r="AA54" s="33">
        <f t="shared" si="0"/>
        <v>106.06657820157288</v>
      </c>
      <c r="AB54" s="33">
        <f t="shared" si="0"/>
        <v>112.70943101659532</v>
      </c>
    </row>
    <row r="55" spans="4:28" ht="21" x14ac:dyDescent="0.35">
      <c r="D55" s="32" t="s">
        <v>32</v>
      </c>
      <c r="E55" s="33">
        <f>'Monthly Summary Forecast'!$Q2</f>
        <v>43.872721510534952</v>
      </c>
      <c r="F55" s="33">
        <f>'Monthly Summary Forecast'!$Q3</f>
        <v>45.8069649157501</v>
      </c>
      <c r="G55" s="33">
        <f>'Monthly Summary Forecast'!$Q4</f>
        <v>45.443607290117221</v>
      </c>
      <c r="H55" s="33">
        <f>'Monthly Summary Forecast'!$Q5</f>
        <v>42.209390287879927</v>
      </c>
      <c r="I55" s="33">
        <f>'Monthly Summary Forecast'!$Q6</f>
        <v>45.347647529563211</v>
      </c>
      <c r="J55" s="33">
        <f>'Monthly Summary Forecast'!$Q7</f>
        <v>35.27584127770038</v>
      </c>
      <c r="K55" s="33">
        <f>'Monthly Summary Forecast'!$Q8</f>
        <v>35.837999378814807</v>
      </c>
      <c r="L55" s="33">
        <f>'Monthly Summary Forecast'!$Q9</f>
        <v>33.076899831221866</v>
      </c>
      <c r="M55" s="33">
        <f>'Monthly Summary Forecast'!$Q10</f>
        <v>33.848582424331596</v>
      </c>
      <c r="N55" s="33">
        <f>'Monthly Summary Forecast'!$Q11</f>
        <v>33.574085730897316</v>
      </c>
      <c r="O55" s="33">
        <f>'Monthly Summary Forecast'!$Q12</f>
        <v>35.139147609990708</v>
      </c>
      <c r="P55" s="33">
        <f>'Monthly Summary Forecast'!$Q13</f>
        <v>38.567112213197902</v>
      </c>
      <c r="Q55" s="33">
        <f>'Monthly Summary Forecast'!$Q14</f>
        <v>43.872721510534952</v>
      </c>
      <c r="R55" s="33">
        <f>'Monthly Summary Forecast'!$Q15</f>
        <v>45.8069649157501</v>
      </c>
      <c r="S55" s="33">
        <f>'Monthly Summary Forecast'!$Q16</f>
        <v>45.443607290117221</v>
      </c>
      <c r="T55" s="33">
        <f>'Monthly Summary Forecast'!$Q17</f>
        <v>42.209390287879927</v>
      </c>
      <c r="U55" s="33">
        <f>'Monthly Summary Forecast'!$Q18</f>
        <v>45.347647529563211</v>
      </c>
      <c r="V55" s="33">
        <f>'Monthly Summary Forecast'!$Q19</f>
        <v>35.27584127770038</v>
      </c>
      <c r="W55" s="33">
        <f>'Monthly Summary Forecast'!$Q20</f>
        <v>35.837999378814807</v>
      </c>
      <c r="X55" s="33">
        <f>'Monthly Summary Forecast'!$Q21</f>
        <v>33.076899831221866</v>
      </c>
      <c r="Y55" s="33">
        <f>'Monthly Summary Forecast'!$Q22</f>
        <v>33.848582424331596</v>
      </c>
      <c r="Z55" s="33">
        <f>'Monthly Summary Forecast'!$Q23</f>
        <v>33.574085730897316</v>
      </c>
      <c r="AA55" s="33">
        <f>'Monthly Summary Forecast'!$Q24</f>
        <v>35.139147609990708</v>
      </c>
      <c r="AB55" s="33">
        <f>'Monthly Summary Forecast'!$Q25</f>
        <v>38.567112213197902</v>
      </c>
    </row>
    <row r="56" spans="4:28" ht="21" x14ac:dyDescent="0.35">
      <c r="D56" s="32" t="s">
        <v>22</v>
      </c>
      <c r="E56" s="33">
        <f>'Monthly Summary Forecast'!$R2</f>
        <v>24.891205479452058</v>
      </c>
      <c r="F56" s="33">
        <f>'Monthly Summary Forecast'!$R3</f>
        <v>25.720912328767124</v>
      </c>
      <c r="G56" s="33">
        <f>'Monthly Summary Forecast'!$R4</f>
        <v>25.720912328767124</v>
      </c>
      <c r="H56" s="33">
        <f>'Monthly Summary Forecast'!$R5</f>
        <v>23.231791780821919</v>
      </c>
      <c r="I56" s="33">
        <f>'Monthly Summary Forecast'!$R6</f>
        <v>25.720912328767124</v>
      </c>
      <c r="J56" s="33">
        <f>'Monthly Summary Forecast'!$R7</f>
        <v>17.901123287671233</v>
      </c>
      <c r="K56" s="33">
        <f>'Monthly Summary Forecast'!$R8</f>
        <v>18.497827397260274</v>
      </c>
      <c r="L56" s="33">
        <f>'Monthly Summary Forecast'!$R9</f>
        <v>17.901123287671233</v>
      </c>
      <c r="M56" s="33">
        <f>'Monthly Summary Forecast'!$R10</f>
        <v>18.497827397260274</v>
      </c>
      <c r="N56" s="33">
        <f>'Monthly Summary Forecast'!$R11</f>
        <v>18.497827397260274</v>
      </c>
      <c r="O56" s="33">
        <f>'Monthly Summary Forecast'!$R12</f>
        <v>17.901123287671233</v>
      </c>
      <c r="P56" s="33">
        <f>'Monthly Summary Forecast'!$R13</f>
        <v>18.497827397260274</v>
      </c>
      <c r="Q56" s="33">
        <f>'Monthly Summary Forecast'!$R14</f>
        <v>17.901123287671233</v>
      </c>
      <c r="R56" s="33">
        <f>'Monthly Summary Forecast'!$R15</f>
        <v>18.497827397260274</v>
      </c>
      <c r="S56" s="33">
        <f>'Monthly Summary Forecast'!$R16</f>
        <v>18.497827397260274</v>
      </c>
      <c r="T56" s="33">
        <f>'Monthly Summary Forecast'!$R17</f>
        <v>16.707715068493151</v>
      </c>
      <c r="U56" s="33">
        <f>'Monthly Summary Forecast'!$R18</f>
        <v>18.497827397260274</v>
      </c>
      <c r="V56" s="33">
        <f>'Monthly Summary Forecast'!$R19</f>
        <v>17.901123287671233</v>
      </c>
      <c r="W56" s="33">
        <f>'Monthly Summary Forecast'!$R20</f>
        <v>18.497827397260274</v>
      </c>
      <c r="X56" s="33">
        <f>'Monthly Summary Forecast'!$R21</f>
        <v>17.901123287671233</v>
      </c>
      <c r="Y56" s="33">
        <f>'Monthly Summary Forecast'!$R22</f>
        <v>18.497827397260274</v>
      </c>
      <c r="Z56" s="33">
        <f>'Monthly Summary Forecast'!$R23</f>
        <v>18.497827397260274</v>
      </c>
      <c r="AA56" s="33">
        <f>'Monthly Summary Forecast'!$R24</f>
        <v>17.901123287671233</v>
      </c>
      <c r="AB56" s="33">
        <f>'Monthly Summary Forecast'!$R25</f>
        <v>18.497827397260274</v>
      </c>
    </row>
    <row r="57" spans="4:28" ht="21" x14ac:dyDescent="0.35">
      <c r="D57" s="32" t="s">
        <v>23</v>
      </c>
      <c r="E57" s="33">
        <f>'Monthly Summary Forecast'!$S2</f>
        <v>-2.4662790697674417</v>
      </c>
      <c r="F57" s="33">
        <f>'Monthly Summary Forecast'!$S3</f>
        <v>-2.5484883720930234</v>
      </c>
      <c r="G57" s="33">
        <f>'Monthly Summary Forecast'!$S4</f>
        <v>-2.5484883720930234</v>
      </c>
      <c r="H57" s="33">
        <f>'Monthly Summary Forecast'!$S5</f>
        <v>-2.3840697674418605</v>
      </c>
      <c r="I57" s="33">
        <f>'Monthly Summary Forecast'!$S6</f>
        <v>-2.5484883720930234</v>
      </c>
      <c r="J57" s="33">
        <f>'Monthly Summary Forecast'!$S7</f>
        <v>0.98630136986301364</v>
      </c>
      <c r="K57" s="33">
        <f>'Monthly Summary Forecast'!$S8</f>
        <v>1.0191780821917806</v>
      </c>
      <c r="L57" s="33">
        <f>'Monthly Summary Forecast'!$S9</f>
        <v>0.98630136986301364</v>
      </c>
      <c r="M57" s="33">
        <f>'Monthly Summary Forecast'!$S10</f>
        <v>1.0191780821917806</v>
      </c>
      <c r="N57" s="33">
        <f>'Monthly Summary Forecast'!$S11</f>
        <v>1.0191780821917806</v>
      </c>
      <c r="O57" s="33">
        <f>'Monthly Summary Forecast'!$S12</f>
        <v>0.98630136986301364</v>
      </c>
      <c r="P57" s="33">
        <f>'Monthly Summary Forecast'!$S13</f>
        <v>1.0191780821917806</v>
      </c>
      <c r="Q57" s="33">
        <f>'Monthly Summary Forecast'!$S14</f>
        <v>0.98630136986301364</v>
      </c>
      <c r="R57" s="33">
        <f>'Monthly Summary Forecast'!$S15</f>
        <v>1.0191780821917806</v>
      </c>
      <c r="S57" s="33">
        <f>'Monthly Summary Forecast'!$S16</f>
        <v>1.0191780821917806</v>
      </c>
      <c r="T57" s="33">
        <f>'Monthly Summary Forecast'!$S17</f>
        <v>0.92054794520547933</v>
      </c>
      <c r="U57" s="33">
        <f>'Monthly Summary Forecast'!$S18</f>
        <v>1.0191780821917806</v>
      </c>
      <c r="V57" s="33">
        <f>'Monthly Summary Forecast'!$S19</f>
        <v>0.98630136986301364</v>
      </c>
      <c r="W57" s="33">
        <f>'Monthly Summary Forecast'!$S20</f>
        <v>1.0191780821917806</v>
      </c>
      <c r="X57" s="33">
        <f>'Monthly Summary Forecast'!$S21</f>
        <v>0.98630136986301364</v>
      </c>
      <c r="Y57" s="33">
        <f>'Monthly Summary Forecast'!$S22</f>
        <v>1.0191780821917806</v>
      </c>
      <c r="Z57" s="33">
        <f>'Monthly Summary Forecast'!$S23</f>
        <v>1.0191780821917806</v>
      </c>
      <c r="AA57" s="33">
        <f>'Monthly Summary Forecast'!$S24</f>
        <v>0.98630136986301364</v>
      </c>
      <c r="AB57" s="33">
        <f>'Monthly Summary Forecast'!$S25</f>
        <v>1.0191780821917806</v>
      </c>
    </row>
    <row r="58" spans="4:28" ht="21" x14ac:dyDescent="0.35">
      <c r="D58" s="32" t="s">
        <v>24</v>
      </c>
      <c r="E58" s="33">
        <f>'Monthly Summary Forecast'!$V2</f>
        <v>2.4</v>
      </c>
      <c r="F58" s="33">
        <f>'Monthly Summary Forecast'!$V3</f>
        <v>2.4</v>
      </c>
      <c r="G58" s="33">
        <f>'Monthly Summary Forecast'!$V4</f>
        <v>2.4</v>
      </c>
      <c r="H58" s="33">
        <f>'Monthly Summary Forecast'!$V5</f>
        <v>2.4</v>
      </c>
      <c r="I58" s="33">
        <f>'Monthly Summary Forecast'!$V6</f>
        <v>2.4</v>
      </c>
      <c r="J58" s="33">
        <f>'Monthly Summary Forecast'!$V7</f>
        <v>4.8</v>
      </c>
      <c r="K58" s="33">
        <f>'Monthly Summary Forecast'!$V8</f>
        <v>4.8</v>
      </c>
      <c r="L58" s="33">
        <f>'Monthly Summary Forecast'!$V9</f>
        <v>4.8</v>
      </c>
      <c r="M58" s="33">
        <f>'Monthly Summary Forecast'!$V10</f>
        <v>4.8</v>
      </c>
      <c r="N58" s="33">
        <f>'Monthly Summary Forecast'!$V11</f>
        <v>4.8</v>
      </c>
      <c r="O58" s="33">
        <f>'Monthly Summary Forecast'!$V12</f>
        <v>4.8</v>
      </c>
      <c r="P58" s="33">
        <f>'Monthly Summary Forecast'!$V13</f>
        <v>4.8</v>
      </c>
      <c r="Q58" s="33">
        <f>'Monthly Summary Forecast'!$V14</f>
        <v>4.8</v>
      </c>
      <c r="R58" s="33">
        <f>'Monthly Summary Forecast'!$V15</f>
        <v>4.8</v>
      </c>
      <c r="S58" s="33">
        <f>'Monthly Summary Forecast'!$V16</f>
        <v>4.8</v>
      </c>
      <c r="T58" s="33">
        <f>'Monthly Summary Forecast'!$V17</f>
        <v>4.8</v>
      </c>
      <c r="U58" s="33">
        <f>'Monthly Summary Forecast'!$V18</f>
        <v>4.8</v>
      </c>
      <c r="V58" s="33">
        <f>'Monthly Summary Forecast'!$V19</f>
        <v>4.8</v>
      </c>
      <c r="W58" s="33">
        <f>'Monthly Summary Forecast'!$V20</f>
        <v>4.8</v>
      </c>
      <c r="X58" s="33">
        <f>'Monthly Summary Forecast'!$V21</f>
        <v>4.8</v>
      </c>
      <c r="Y58" s="33">
        <f>'Monthly Summary Forecast'!$V22</f>
        <v>4.8</v>
      </c>
      <c r="Z58" s="33">
        <f>'Monthly Summary Forecast'!$V23</f>
        <v>4.8</v>
      </c>
      <c r="AA58" s="33">
        <f>'Monthly Summary Forecast'!$V24</f>
        <v>4.8</v>
      </c>
      <c r="AB58" s="33">
        <f>'Monthly Summary Forecast'!$V25</f>
        <v>0</v>
      </c>
    </row>
    <row r="59" spans="4:28" ht="21" x14ac:dyDescent="0.35">
      <c r="D59" s="34" t="s">
        <v>33</v>
      </c>
      <c r="E59" s="35">
        <f>(E54+E56+E57+E58)/E55</f>
        <v>3.2711479456884591</v>
      </c>
      <c r="F59" s="35">
        <f>(F54+F56+F57+F58)/F55</f>
        <v>3.1818139550311613</v>
      </c>
      <c r="G59" s="35">
        <f t="shared" ref="G59:AB59" si="1">(G54+G56+G57+G58)/G55</f>
        <v>2.9766962607598315</v>
      </c>
      <c r="H59" s="35">
        <f t="shared" si="1"/>
        <v>3.0453244001379107</v>
      </c>
      <c r="I59" s="35">
        <f t="shared" si="1"/>
        <v>2.6587033846479775</v>
      </c>
      <c r="J59" s="35">
        <f t="shared" si="1"/>
        <v>2.9128936174758091</v>
      </c>
      <c r="K59" s="35">
        <f t="shared" si="1"/>
        <v>3.0349507367784025</v>
      </c>
      <c r="L59" s="35">
        <f t="shared" si="1"/>
        <v>3.1591650883614686</v>
      </c>
      <c r="M59" s="35">
        <f t="shared" si="1"/>
        <v>3.2488887170618637</v>
      </c>
      <c r="N59" s="35">
        <f t="shared" si="1"/>
        <v>3.5519542665186314</v>
      </c>
      <c r="O59" s="35">
        <f t="shared" si="1"/>
        <v>3.6119894667053072</v>
      </c>
      <c r="P59" s="35">
        <f t="shared" si="1"/>
        <v>3.480258349297308</v>
      </c>
      <c r="Q59" s="35">
        <f t="shared" si="1"/>
        <v>2.9370529932498339</v>
      </c>
      <c r="R59" s="35">
        <f t="shared" si="1"/>
        <v>2.6380684023856888</v>
      </c>
      <c r="S59" s="35">
        <f t="shared" si="1"/>
        <v>2.4606224224124955</v>
      </c>
      <c r="T59" s="35">
        <f t="shared" si="1"/>
        <v>2.8030319318237114</v>
      </c>
      <c r="U59" s="35">
        <f t="shared" si="1"/>
        <v>2.5379459627897627</v>
      </c>
      <c r="V59" s="35">
        <f t="shared" si="1"/>
        <v>2.9925862279363664</v>
      </c>
      <c r="W59" s="35">
        <f t="shared" si="1"/>
        <v>3.1125882810275525</v>
      </c>
      <c r="X59" s="35">
        <f t="shared" si="1"/>
        <v>3.2444041243678932</v>
      </c>
      <c r="Y59" s="35">
        <f t="shared" si="1"/>
        <v>3.3313321531169566</v>
      </c>
      <c r="Z59" s="35">
        <f t="shared" si="1"/>
        <v>3.635194151354129</v>
      </c>
      <c r="AA59" s="35">
        <f t="shared" si="1"/>
        <v>3.6925768461786959</v>
      </c>
      <c r="AB59" s="35">
        <f t="shared" si="1"/>
        <v>3.4284764637057443</v>
      </c>
    </row>
    <row r="60" spans="4:28" ht="21" x14ac:dyDescent="0.35">
      <c r="D60" s="36"/>
      <c r="E60" s="37"/>
      <c r="F60" s="38"/>
      <c r="G60" s="38"/>
      <c r="H60" s="38"/>
      <c r="I60" s="38"/>
      <c r="J60" s="38"/>
      <c r="K60" s="38"/>
      <c r="L60" s="38"/>
      <c r="M60" s="38"/>
      <c r="N60" s="38"/>
      <c r="O60" s="38"/>
      <c r="P60" s="38"/>
      <c r="Q60" s="39"/>
      <c r="R60" s="39"/>
      <c r="S60" s="39"/>
      <c r="T60" s="39"/>
      <c r="U60" s="39"/>
      <c r="V60" s="39"/>
      <c r="W60" s="39"/>
      <c r="X60" s="39"/>
      <c r="Y60" s="39"/>
      <c r="Z60" s="39"/>
      <c r="AA60" s="39"/>
      <c r="AB60" s="39"/>
    </row>
    <row r="61" spans="4:28" ht="21" x14ac:dyDescent="0.35">
      <c r="D61" s="36"/>
      <c r="E61" s="37"/>
      <c r="F61" s="38"/>
      <c r="G61" s="38"/>
      <c r="H61" s="38"/>
      <c r="I61" s="38"/>
      <c r="J61" s="38"/>
      <c r="K61" s="38"/>
      <c r="L61" s="38"/>
      <c r="M61" s="38"/>
      <c r="N61" s="38"/>
      <c r="O61" s="38"/>
      <c r="P61" s="38"/>
      <c r="Q61" s="39"/>
      <c r="R61" s="39"/>
      <c r="S61" s="39"/>
      <c r="T61" s="39"/>
      <c r="U61" s="39"/>
      <c r="V61" s="39"/>
      <c r="W61" s="39"/>
      <c r="X61" s="39"/>
      <c r="Y61" s="39"/>
      <c r="Z61" s="39"/>
      <c r="AA61" s="39"/>
      <c r="AB61" s="39"/>
    </row>
    <row r="62" spans="4:28" ht="21" x14ac:dyDescent="0.35">
      <c r="D62" s="36"/>
      <c r="E62" s="37"/>
      <c r="F62" s="38"/>
      <c r="G62" s="38"/>
      <c r="H62" s="38"/>
      <c r="I62" s="38"/>
      <c r="J62" s="38"/>
      <c r="K62" s="38"/>
      <c r="L62" s="38"/>
      <c r="M62" s="38"/>
      <c r="N62" s="38"/>
      <c r="O62" s="38"/>
      <c r="P62" s="38"/>
      <c r="Q62" s="39"/>
      <c r="R62" s="39"/>
      <c r="S62" s="39"/>
      <c r="T62" s="39"/>
      <c r="U62" s="39"/>
      <c r="V62" s="39"/>
      <c r="W62" s="39"/>
      <c r="X62" s="39"/>
      <c r="Y62" s="39"/>
      <c r="Z62" s="39"/>
      <c r="AA62" s="39"/>
      <c r="AB62" s="39"/>
    </row>
    <row r="63" spans="4:28" ht="21" x14ac:dyDescent="0.35">
      <c r="D63" s="36"/>
      <c r="E63" s="37"/>
      <c r="F63" s="38"/>
      <c r="G63" s="38"/>
      <c r="H63" s="38"/>
      <c r="I63" s="38"/>
      <c r="J63" s="38"/>
      <c r="K63" s="38"/>
      <c r="L63" s="38"/>
      <c r="M63" s="38"/>
      <c r="N63" s="38"/>
      <c r="O63" s="38"/>
      <c r="P63" s="38"/>
      <c r="Q63" s="39"/>
      <c r="R63" s="39"/>
      <c r="S63" s="39"/>
      <c r="T63" s="39"/>
      <c r="U63" s="39"/>
      <c r="V63" s="39"/>
      <c r="W63" s="39"/>
      <c r="X63" s="39"/>
      <c r="Y63" s="39"/>
      <c r="Z63" s="39"/>
      <c r="AA63" s="39"/>
      <c r="AB63" s="39"/>
    </row>
    <row r="64" spans="4:28" ht="21" x14ac:dyDescent="0.35">
      <c r="D64" s="34" t="s">
        <v>34</v>
      </c>
      <c r="E64" s="37">
        <v>3.6392734837495122</v>
      </c>
      <c r="F64" s="38">
        <v>3.4847460111263073</v>
      </c>
      <c r="G64" s="38">
        <v>3.3302971536519319</v>
      </c>
      <c r="H64" s="38">
        <v>3.3987087943894707</v>
      </c>
      <c r="I64" s="38">
        <v>3.0969827959850629</v>
      </c>
      <c r="J64" s="38">
        <v>3.169910795794411</v>
      </c>
      <c r="K64" s="38">
        <v>3.4341859353549502</v>
      </c>
      <c r="L64" s="38">
        <v>3.6627685968825454</v>
      </c>
      <c r="M64" s="38">
        <v>3.9232465311087297</v>
      </c>
      <c r="N64" s="38">
        <v>4.255158165615903</v>
      </c>
      <c r="O64" s="38">
        <v>4.3460885486765672</v>
      </c>
      <c r="P64" s="38">
        <v>4.2040750247607725</v>
      </c>
      <c r="Q64" s="37">
        <v>3.6478108954033028</v>
      </c>
      <c r="R64" s="38">
        <v>3.4251873259689516</v>
      </c>
      <c r="S64" s="38">
        <v>3.1950031310078737</v>
      </c>
      <c r="T64" s="38">
        <v>3.5374126404190895</v>
      </c>
      <c r="U64" s="38">
        <v>3.2723266713851409</v>
      </c>
      <c r="V64" s="38">
        <v>3.7269669365317446</v>
      </c>
      <c r="W64" s="38">
        <v>3.8469689896229307</v>
      </c>
      <c r="X64" s="38">
        <v>3.9787848329632713</v>
      </c>
      <c r="Y64" s="38">
        <v>4.0657128617123348</v>
      </c>
      <c r="Z64" s="38">
        <v>4.3695748599495072</v>
      </c>
      <c r="AA64" s="38">
        <v>4.4269575547740736</v>
      </c>
      <c r="AB64" s="38">
        <v>4.1628571723011225</v>
      </c>
    </row>
    <row r="65" spans="4:28" ht="21" x14ac:dyDescent="0.35">
      <c r="D65" s="34" t="s">
        <v>35</v>
      </c>
      <c r="E65" s="37">
        <v>3.0604131652899498</v>
      </c>
      <c r="F65" s="38">
        <v>3.0346515056255914</v>
      </c>
      <c r="G65" s="38">
        <v>2.7801104759117923</v>
      </c>
      <c r="H65" s="38">
        <v>2.8485221166493311</v>
      </c>
      <c r="I65" s="38">
        <v>2.3777713396526177</v>
      </c>
      <c r="J65" s="38">
        <v>2.6558764391572072</v>
      </c>
      <c r="K65" s="38">
        <v>2.6357155382018549</v>
      </c>
      <c r="L65" s="38">
        <v>2.6555615798403918</v>
      </c>
      <c r="M65" s="38">
        <v>2.5745309030149977</v>
      </c>
      <c r="N65" s="38">
        <v>2.8487503674213603</v>
      </c>
      <c r="O65" s="38">
        <v>2.8778903847340471</v>
      </c>
      <c r="P65" s="38">
        <v>2.756441673833844</v>
      </c>
      <c r="Q65" s="37">
        <v>2.226295091096365</v>
      </c>
      <c r="R65" s="38">
        <v>1.8509494788024261</v>
      </c>
      <c r="S65" s="38">
        <v>1.7262417138171173</v>
      </c>
      <c r="T65" s="38">
        <v>2.0686512232283332</v>
      </c>
      <c r="U65" s="38">
        <v>1.8035652541943845</v>
      </c>
      <c r="V65" s="38">
        <v>2.2582055193409882</v>
      </c>
      <c r="W65" s="38">
        <v>2.3782075724321743</v>
      </c>
      <c r="X65" s="38">
        <v>2.510023415772515</v>
      </c>
      <c r="Y65" s="38">
        <v>2.5969514445215784</v>
      </c>
      <c r="Z65" s="38">
        <v>2.9008134427587509</v>
      </c>
      <c r="AA65" s="38">
        <v>2.9581961375833177</v>
      </c>
      <c r="AB65" s="38">
        <v>2.6940957551103661</v>
      </c>
    </row>
    <row r="66" spans="4:28" x14ac:dyDescent="0.25">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4:28" x14ac:dyDescent="0.25">
      <c r="E67" s="14"/>
    </row>
    <row r="68" spans="4:28" x14ac:dyDescent="0.25">
      <c r="E68" s="14"/>
    </row>
    <row r="69" spans="4:28" x14ac:dyDescent="0.25">
      <c r="E69" s="14"/>
    </row>
    <row r="70" spans="4:28" x14ac:dyDescent="0.25">
      <c r="E70" s="15"/>
      <c r="F70" s="15"/>
      <c r="G70" s="15"/>
      <c r="H70" s="15"/>
      <c r="I70" s="15"/>
      <c r="AB70" s="15"/>
    </row>
    <row r="71" spans="4:28" x14ac:dyDescent="0.25">
      <c r="E71" s="14"/>
    </row>
    <row r="72" spans="4:28" x14ac:dyDescent="0.25">
      <c r="E72" s="14"/>
    </row>
  </sheetData>
  <pageMargins left="0.70866141732283472" right="0.70866141732283472" top="0.74803149606299213" bottom="0.74803149606299213" header="0.31496062992125984" footer="0.31496062992125984"/>
  <pageSetup paperSize="9"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
  <sheetViews>
    <sheetView view="pageBreakPreview" zoomScale="80" zoomScaleNormal="85" zoomScaleSheetLayoutView="80" workbookViewId="0">
      <selection activeCell="F47" sqref="F47"/>
    </sheetView>
  </sheetViews>
  <sheetFormatPr defaultRowHeight="15" x14ac:dyDescent="0.25"/>
  <cols>
    <col min="4" max="4" width="9.42578125" customWidth="1"/>
  </cols>
  <sheetData>
    <row r="1" spans="1:1" ht="36" x14ac:dyDescent="0.55000000000000004">
      <c r="A1" s="40" t="s">
        <v>36</v>
      </c>
    </row>
  </sheetData>
  <pageMargins left="0.70866141732283472" right="0.70866141732283472" top="0.74803149606299213" bottom="0.74803149606299213" header="0.31496062992125984" footer="0.31496062992125984"/>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3"/>
  <sheetViews>
    <sheetView workbookViewId="0">
      <selection activeCell="S13" sqref="S13"/>
    </sheetView>
  </sheetViews>
  <sheetFormatPr defaultRowHeight="15" x14ac:dyDescent="0.25"/>
  <cols>
    <col min="1" max="1" width="7.42578125" customWidth="1"/>
    <col min="18" max="18" width="28" customWidth="1"/>
    <col min="19" max="19" width="27.140625" customWidth="1"/>
  </cols>
  <sheetData>
    <row r="1" spans="1:23"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37</v>
      </c>
      <c r="Q1" s="11" t="s">
        <v>38</v>
      </c>
      <c r="R1" s="11" t="s">
        <v>39</v>
      </c>
      <c r="S1" s="11" t="s">
        <v>40</v>
      </c>
      <c r="T1" s="11" t="s">
        <v>24</v>
      </c>
      <c r="U1" s="41"/>
      <c r="V1" s="41"/>
      <c r="W1" s="41"/>
    </row>
    <row r="2" spans="1:23" x14ac:dyDescent="0.25">
      <c r="A2" s="42" t="s">
        <v>41</v>
      </c>
      <c r="B2">
        <v>2.4801977670000004</v>
      </c>
      <c r="C2">
        <v>8.5404799972147796</v>
      </c>
      <c r="D2">
        <v>5.8462170401571294</v>
      </c>
      <c r="E2">
        <v>29.804452010319995</v>
      </c>
      <c r="F2">
        <v>13.907681333192759</v>
      </c>
      <c r="G2">
        <v>5.6514106019377408</v>
      </c>
      <c r="H2">
        <v>13.287493016306666</v>
      </c>
      <c r="I2">
        <v>0.36941372710845999</v>
      </c>
      <c r="J2">
        <v>7.0301387880604009</v>
      </c>
      <c r="K2">
        <v>12.058890380070661</v>
      </c>
      <c r="L2">
        <v>0.83572457999999994</v>
      </c>
      <c r="M2">
        <v>6.8673319683870959</v>
      </c>
      <c r="N2">
        <v>1.2049595195272527</v>
      </c>
      <c r="O2">
        <v>3.537128210000001</v>
      </c>
      <c r="P2">
        <f>SUM(B2:O2)</f>
        <v>111.42151893928295</v>
      </c>
      <c r="Q2">
        <v>44.654551869087911</v>
      </c>
      <c r="R2">
        <v>15.575342465753426</v>
      </c>
      <c r="S2">
        <v>1.2328767123287672</v>
      </c>
      <c r="T2">
        <v>0</v>
      </c>
      <c r="U2">
        <f>(P2+SUM(R2:T2))/Q2</f>
        <v>2.8715938857317727</v>
      </c>
    </row>
    <row r="3" spans="1:23" x14ac:dyDescent="0.25">
      <c r="A3" s="42" t="s">
        <v>42</v>
      </c>
      <c r="B3">
        <v>-2.3268953749999994</v>
      </c>
      <c r="C3">
        <v>8.1588322971847607</v>
      </c>
      <c r="D3">
        <v>6.0045159295026096</v>
      </c>
      <c r="E3">
        <v>26.549644583048956</v>
      </c>
      <c r="F3">
        <v>2.1754661020441404</v>
      </c>
      <c r="G3">
        <v>16.36902621433606</v>
      </c>
      <c r="H3">
        <v>8.1592044191279971</v>
      </c>
      <c r="I3">
        <v>0.38934183810876999</v>
      </c>
      <c r="J3">
        <v>7.5502292992818196</v>
      </c>
      <c r="K3">
        <v>11.786821529011311</v>
      </c>
      <c r="L3">
        <v>1.5184249500000007</v>
      </c>
      <c r="M3">
        <v>7.9435221348888838</v>
      </c>
      <c r="N3">
        <v>1.7740011999667931</v>
      </c>
      <c r="O3">
        <v>3.8464585499999995</v>
      </c>
      <c r="P3">
        <f>SUM(B3:O3)</f>
        <v>99.898593671502098</v>
      </c>
      <c r="Q3">
        <v>45.710925056003759</v>
      </c>
      <c r="R3">
        <v>16.094520547945205</v>
      </c>
      <c r="S3">
        <v>1.273972602739726</v>
      </c>
      <c r="T3">
        <v>0</v>
      </c>
      <c r="U3">
        <f>(P3+SUM(R3:T3))/Q3</f>
        <v>2.5654061185266901</v>
      </c>
    </row>
    <row r="4" spans="1:23" x14ac:dyDescent="0.25">
      <c r="A4" s="42" t="s">
        <v>43</v>
      </c>
      <c r="B4">
        <v>-5.5034319829999987</v>
      </c>
      <c r="C4">
        <v>6.7516965624145291</v>
      </c>
      <c r="D4">
        <v>6.0908296196536922</v>
      </c>
      <c r="E4">
        <v>9.3432661640922312</v>
      </c>
      <c r="F4">
        <v>13.343395450370179</v>
      </c>
      <c r="G4">
        <v>10.713369648497029</v>
      </c>
      <c r="H4">
        <v>7.3202238841279961</v>
      </c>
      <c r="I4">
        <v>0.23515634662651999</v>
      </c>
      <c r="J4">
        <v>9.7920068214209586</v>
      </c>
      <c r="K4">
        <v>9.6897859906350483</v>
      </c>
      <c r="L4">
        <v>1.3596103500000001</v>
      </c>
      <c r="M4">
        <v>7.54553399</v>
      </c>
      <c r="N4">
        <v>1.2802939170393977</v>
      </c>
      <c r="O4">
        <v>3.61829022</v>
      </c>
      <c r="P4">
        <f>SUM(B4:O4)</f>
        <v>81.58002698187758</v>
      </c>
      <c r="Q4">
        <v>49.979228329667713</v>
      </c>
      <c r="R4">
        <v>16.094520547945205</v>
      </c>
      <c r="S4">
        <v>1.273972602739726</v>
      </c>
      <c r="T4">
        <v>0</v>
      </c>
      <c r="U4">
        <f>(P4+SUM(R4:T4))/Q4</f>
        <v>1.9797928747496603</v>
      </c>
    </row>
    <row r="5" spans="1:23" x14ac:dyDescent="0.25">
      <c r="A5" s="42" t="s">
        <v>44</v>
      </c>
      <c r="B5">
        <v>-5.1253874610000008</v>
      </c>
      <c r="C5">
        <v>4.6660606708616204</v>
      </c>
      <c r="D5">
        <v>4.6314252162327003</v>
      </c>
      <c r="E5">
        <v>21.214112283534302</v>
      </c>
      <c r="F5">
        <v>11.111773432648109</v>
      </c>
      <c r="G5">
        <v>10.49859839138972</v>
      </c>
      <c r="H5">
        <v>6.7769455379999908</v>
      </c>
      <c r="I5">
        <v>7.69815384879E-2</v>
      </c>
      <c r="J5">
        <v>7.7679225489793584</v>
      </c>
      <c r="K5">
        <v>9.0818823881439386</v>
      </c>
      <c r="L5">
        <v>1.3888764999999996</v>
      </c>
      <c r="M5">
        <v>6.0674195300000004</v>
      </c>
      <c r="N5">
        <v>2.0145473203290063</v>
      </c>
      <c r="O5">
        <v>3.6294020700000011</v>
      </c>
      <c r="P5">
        <f>SUM(B5:O5)</f>
        <v>83.800559967606617</v>
      </c>
      <c r="Q5">
        <v>40.62593549689737</v>
      </c>
      <c r="R5">
        <v>14.536986301369865</v>
      </c>
      <c r="S5">
        <v>1.1506849315068493</v>
      </c>
      <c r="T5">
        <v>0</v>
      </c>
      <c r="U5">
        <f>(P5+SUM(R5:T5))/Q5</f>
        <v>2.4488846837282385</v>
      </c>
    </row>
    <row r="6" spans="1:23" x14ac:dyDescent="0.25">
      <c r="A6" s="42" t="s">
        <v>45</v>
      </c>
      <c r="B6">
        <v>0.21576336693548304</v>
      </c>
      <c r="C6">
        <v>4.426823481088352</v>
      </c>
      <c r="D6">
        <v>5.0527284754807775</v>
      </c>
      <c r="E6">
        <v>23.324586615992636</v>
      </c>
      <c r="F6">
        <v>30.829238518323095</v>
      </c>
      <c r="G6">
        <v>31.556774671447741</v>
      </c>
      <c r="H6">
        <v>6.5179998944625064</v>
      </c>
      <c r="I6">
        <v>0.10443758712247722</v>
      </c>
      <c r="J6">
        <v>8.2153317143782676</v>
      </c>
      <c r="K6">
        <v>11.544599787402287</v>
      </c>
      <c r="L6">
        <v>1.3201049899999999</v>
      </c>
      <c r="M6">
        <v>6.0364766566948074</v>
      </c>
      <c r="N6">
        <v>12.580890770947114</v>
      </c>
      <c r="O6">
        <v>5.3228339300000016</v>
      </c>
      <c r="P6">
        <f>SUM(B6:O6)</f>
        <v>147.04859046027556</v>
      </c>
      <c r="Q6">
        <v>41.183292944283579</v>
      </c>
      <c r="R6">
        <v>16.094520547945205</v>
      </c>
      <c r="S6">
        <v>1.273972602739726</v>
      </c>
      <c r="T6">
        <v>0</v>
      </c>
      <c r="U6">
        <f>(P6+SUM(R6:T6))/Q6</f>
        <v>3.9923248447713631</v>
      </c>
    </row>
    <row r="7" spans="1:23" x14ac:dyDescent="0.25">
      <c r="A7" s="42" t="s">
        <v>46</v>
      </c>
      <c r="B7">
        <v>-0.79930236099999996</v>
      </c>
      <c r="C7">
        <v>4.6821049543178699</v>
      </c>
      <c r="D7">
        <v>3.7578806311145394</v>
      </c>
      <c r="E7">
        <v>16.742426873298879</v>
      </c>
      <c r="F7">
        <v>17.333976832147968</v>
      </c>
      <c r="G7">
        <v>4.1511164390316511</v>
      </c>
      <c r="H7">
        <v>5.0855026855199998</v>
      </c>
      <c r="I7">
        <v>0.26770066965996997</v>
      </c>
      <c r="J7">
        <v>8.6419628801577719</v>
      </c>
      <c r="K7">
        <v>9.6700362377869435</v>
      </c>
      <c r="L7">
        <v>1.4904165400000002</v>
      </c>
      <c r="M7">
        <v>5.8091061599999998</v>
      </c>
      <c r="N7">
        <v>2.9962442356355767</v>
      </c>
      <c r="O7">
        <v>3.5201744700000002</v>
      </c>
      <c r="P7">
        <f>SUM(B7:O7)</f>
        <v>83.349347247671162</v>
      </c>
      <c r="Q7">
        <v>38.226592949601567</v>
      </c>
      <c r="R7">
        <v>24.891205479452058</v>
      </c>
      <c r="S7">
        <v>0.98630136986301364</v>
      </c>
      <c r="T7">
        <v>0</v>
      </c>
      <c r="U7">
        <f>(P7+SUM(R7:T7))/Q7</f>
        <v>2.8573525828208735</v>
      </c>
    </row>
    <row r="8" spans="1:23" x14ac:dyDescent="0.25">
      <c r="A8" s="42" t="s">
        <v>47</v>
      </c>
      <c r="B8">
        <v>-4.164900000000471E-4</v>
      </c>
      <c r="C8">
        <v>4.8447550609036609</v>
      </c>
      <c r="D8">
        <v>3.9198966742746295</v>
      </c>
      <c r="E8">
        <v>14.778324780278485</v>
      </c>
      <c r="F8">
        <v>0.36802323576154999</v>
      </c>
      <c r="G8">
        <v>6.0089499814203604</v>
      </c>
      <c r="H8">
        <v>2.4440206438958687</v>
      </c>
      <c r="I8">
        <v>0.14708985440403999</v>
      </c>
      <c r="J8">
        <v>7.5150968392155102</v>
      </c>
      <c r="K8">
        <v>10.934437233706733</v>
      </c>
      <c r="L8">
        <v>1.5499232399999994</v>
      </c>
      <c r="M8">
        <v>6.621257990000001</v>
      </c>
      <c r="N8">
        <v>1.6015224409014086</v>
      </c>
      <c r="O8">
        <v>3.6048004983999991</v>
      </c>
      <c r="P8">
        <f>SUM(B8:O8)</f>
        <v>64.337681983162241</v>
      </c>
      <c r="Q8">
        <v>36.732728390699151</v>
      </c>
      <c r="R8">
        <v>25.720912328767124</v>
      </c>
      <c r="S8">
        <v>1.0191780821917806</v>
      </c>
      <c r="T8">
        <v>0</v>
      </c>
      <c r="U8">
        <f>(P8+SUM(R8:T8))/Q8</f>
        <v>2.4794720235696501</v>
      </c>
    </row>
    <row r="9" spans="1:23" x14ac:dyDescent="0.25">
      <c r="A9" s="42" t="s">
        <v>48</v>
      </c>
      <c r="B9">
        <v>2.1617003140000008</v>
      </c>
      <c r="C9">
        <v>4.6362899956038257</v>
      </c>
      <c r="D9">
        <v>4.6195401213777805</v>
      </c>
      <c r="E9">
        <v>43.476886500532238</v>
      </c>
      <c r="F9">
        <v>0.14238426461331999</v>
      </c>
      <c r="G9">
        <v>0.89052767061141003</v>
      </c>
      <c r="H9">
        <v>1.2572063755199996</v>
      </c>
      <c r="I9">
        <v>0.71414714377104982</v>
      </c>
      <c r="J9">
        <v>7.6195948700502809</v>
      </c>
      <c r="K9">
        <v>10.043594278587872</v>
      </c>
      <c r="L9">
        <v>1.4662768499999999</v>
      </c>
      <c r="M9">
        <v>6.0113291799999997</v>
      </c>
      <c r="N9">
        <v>1.9736984605707177</v>
      </c>
      <c r="O9">
        <v>3.2379742200000035</v>
      </c>
      <c r="P9">
        <f>SUM(B9:O9)</f>
        <v>88.251150245238506</v>
      </c>
      <c r="Q9">
        <v>34.053218685905883</v>
      </c>
      <c r="R9">
        <v>24.891205479452058</v>
      </c>
      <c r="S9">
        <v>0.98630136986301364</v>
      </c>
      <c r="T9">
        <v>0</v>
      </c>
      <c r="U9">
        <f>(P9+SUM(R9:T9))/Q9</f>
        <v>3.3514792873834778</v>
      </c>
    </row>
    <row r="10" spans="1:23" x14ac:dyDescent="0.25">
      <c r="A10" s="42" t="s">
        <v>49</v>
      </c>
      <c r="B10">
        <v>-0.36121996300000009</v>
      </c>
      <c r="C10">
        <v>4.3922742275122193</v>
      </c>
      <c r="D10">
        <v>4.3515433920628395</v>
      </c>
      <c r="E10">
        <v>23.979460344417824</v>
      </c>
      <c r="F10">
        <v>9.0911257776830012E-2</v>
      </c>
      <c r="G10">
        <v>4.6933121810762808</v>
      </c>
      <c r="H10">
        <v>2.3763732958917672</v>
      </c>
      <c r="I10">
        <v>0.10347022812475001</v>
      </c>
      <c r="J10">
        <v>7.6782956731681704</v>
      </c>
      <c r="K10">
        <v>10.04008155688771</v>
      </c>
      <c r="L10">
        <v>1.27899312</v>
      </c>
      <c r="M10">
        <v>5.5212061599999984</v>
      </c>
      <c r="N10">
        <v>2.6908273530000972</v>
      </c>
      <c r="O10">
        <v>3.8383656300000006</v>
      </c>
      <c r="P10">
        <f>SUM(B10:O10)</f>
        <v>70.673894456918489</v>
      </c>
      <c r="Q10">
        <v>35.62080484022097</v>
      </c>
      <c r="R10">
        <v>25.720912328767124</v>
      </c>
      <c r="S10">
        <v>1.0191780821917806</v>
      </c>
      <c r="T10">
        <v>0</v>
      </c>
      <c r="U10">
        <f>(P10+SUM(R10:T10))/Q10</f>
        <v>2.7347496864496197</v>
      </c>
    </row>
    <row r="11" spans="1:23" x14ac:dyDescent="0.25">
      <c r="A11" s="42" t="s">
        <v>50</v>
      </c>
      <c r="B11">
        <v>2.3694182099999987</v>
      </c>
      <c r="C11">
        <v>6.2996143326686935</v>
      </c>
      <c r="D11">
        <v>4.2564099800186899</v>
      </c>
      <c r="E11">
        <v>41.801218994871448</v>
      </c>
      <c r="F11">
        <v>0.95454407487866999</v>
      </c>
      <c r="G11">
        <v>12.329496590074761</v>
      </c>
      <c r="H11">
        <v>1.8635217267040005</v>
      </c>
      <c r="I11">
        <v>1.4207364766121404</v>
      </c>
      <c r="J11">
        <v>6.8446647654806601</v>
      </c>
      <c r="K11">
        <v>13.382002304550349</v>
      </c>
      <c r="L11">
        <v>1.8234135899999997</v>
      </c>
      <c r="M11">
        <v>5.4258789468750006</v>
      </c>
      <c r="N11">
        <v>5.1798596369261602</v>
      </c>
      <c r="O11">
        <v>3.3838502500000018</v>
      </c>
      <c r="P11">
        <f>SUM(B11:O11)</f>
        <v>107.33462987966055</v>
      </c>
      <c r="Q11">
        <v>33.980033405319418</v>
      </c>
      <c r="R11">
        <v>25.720912328767124</v>
      </c>
      <c r="S11">
        <v>1.0191780821917806</v>
      </c>
      <c r="T11">
        <v>0</v>
      </c>
      <c r="U11">
        <f>(P11+SUM(R11:T11))/Q11</f>
        <v>3.9456912443656011</v>
      </c>
    </row>
    <row r="12" spans="1:23" x14ac:dyDescent="0.25">
      <c r="A12" s="42" t="s">
        <v>51</v>
      </c>
      <c r="B12">
        <v>2.5247875100000012</v>
      </c>
      <c r="C12">
        <v>7.3733057700235634</v>
      </c>
      <c r="D12">
        <v>3.6530279619434003</v>
      </c>
      <c r="E12">
        <v>34.105618923923721</v>
      </c>
      <c r="F12">
        <v>5.1925556054447499</v>
      </c>
      <c r="G12">
        <v>15.113294070540711</v>
      </c>
      <c r="H12">
        <v>2.3078828555189248</v>
      </c>
      <c r="I12">
        <v>2.0307279872403599</v>
      </c>
      <c r="J12">
        <v>8.3216777742637991</v>
      </c>
      <c r="K12">
        <v>15.801403110912631</v>
      </c>
      <c r="L12">
        <v>1.5239305200000004</v>
      </c>
      <c r="M12">
        <v>5.6966156274999999</v>
      </c>
      <c r="N12">
        <v>2.7845347988835196</v>
      </c>
      <c r="O12">
        <v>3.5224190599999994</v>
      </c>
      <c r="P12">
        <f>SUM(B12:O12)</f>
        <v>109.95178157619536</v>
      </c>
      <c r="Q12">
        <v>34.876600550308879</v>
      </c>
      <c r="R12">
        <v>24.891205479452058</v>
      </c>
      <c r="S12">
        <v>0.98630136986301364</v>
      </c>
      <c r="U12">
        <f>(P12+SUM(R12:T12))/Q12</f>
        <v>3.8945678845499607</v>
      </c>
    </row>
    <row r="13" spans="1:23" x14ac:dyDescent="0.25">
      <c r="A13" s="42" t="s">
        <v>52</v>
      </c>
      <c r="B13">
        <v>7.4080219489999983</v>
      </c>
      <c r="C13">
        <v>7.6021642911157628</v>
      </c>
      <c r="D13">
        <v>6.1678227280416511</v>
      </c>
      <c r="E13">
        <v>47.382582122890973</v>
      </c>
      <c r="F13">
        <v>18.26056439021092</v>
      </c>
      <c r="G13">
        <v>8.5544131689055494</v>
      </c>
      <c r="H13">
        <v>0.41593693670272275</v>
      </c>
      <c r="I13">
        <v>0.30459517717571</v>
      </c>
      <c r="J13">
        <v>8.4320251498712206</v>
      </c>
      <c r="K13">
        <v>14.970370065440415</v>
      </c>
      <c r="L13">
        <v>1.4872921700000001</v>
      </c>
      <c r="M13">
        <v>5.5197618399999993</v>
      </c>
      <c r="N13">
        <v>2.8442141885661645</v>
      </c>
      <c r="O13">
        <v>3.885342865752718</v>
      </c>
      <c r="P13">
        <f>SUM(B13:O13)</f>
        <v>133.23510704367382</v>
      </c>
      <c r="Q13">
        <v>41.645833257507135</v>
      </c>
      <c r="R13">
        <v>25.720912328767124</v>
      </c>
      <c r="S13">
        <v>-1.3154189232239566</v>
      </c>
      <c r="U13">
        <f>(P13+SUM(R13:T13))/Q13</f>
        <v>3.7852670511953437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54"/>
  <sheetViews>
    <sheetView topLeftCell="Q46" workbookViewId="0">
      <selection activeCell="A2" sqref="A2:XFD53"/>
    </sheetView>
  </sheetViews>
  <sheetFormatPr defaultColWidth="9.140625" defaultRowHeight="15" x14ac:dyDescent="0.25"/>
  <cols>
    <col min="1" max="2" width="7.42578125" customWidth="1"/>
    <col min="3" max="3" width="10.7109375" customWidth="1"/>
    <col min="20" max="20" width="27.140625" customWidth="1"/>
    <col min="21" max="21" width="28" customWidth="1"/>
    <col min="24" max="24" width="17.28515625" customWidth="1"/>
    <col min="25" max="25" width="12" customWidth="1"/>
    <col min="26" max="26" width="8.140625" customWidth="1"/>
  </cols>
  <sheetData>
    <row r="1" spans="1:27" ht="82.5" x14ac:dyDescent="0.25">
      <c r="D1" s="11" t="s">
        <v>6</v>
      </c>
      <c r="E1" s="11" t="s">
        <v>7</v>
      </c>
      <c r="F1" s="11" t="s">
        <v>8</v>
      </c>
      <c r="G1" s="11" t="s">
        <v>9</v>
      </c>
      <c r="H1" s="11" t="s">
        <v>10</v>
      </c>
      <c r="I1" s="11" t="s">
        <v>11</v>
      </c>
      <c r="J1" s="11" t="s">
        <v>12</v>
      </c>
      <c r="K1" s="11" t="s">
        <v>13</v>
      </c>
      <c r="L1" s="11" t="s">
        <v>14</v>
      </c>
      <c r="M1" s="11" t="s">
        <v>15</v>
      </c>
      <c r="N1" s="11" t="s">
        <v>16</v>
      </c>
      <c r="O1" s="11" t="s">
        <v>17</v>
      </c>
      <c r="P1" s="11" t="s">
        <v>18</v>
      </c>
      <c r="Q1" s="11" t="s">
        <v>19</v>
      </c>
      <c r="R1" s="11" t="s">
        <v>37</v>
      </c>
      <c r="S1" s="11" t="s">
        <v>38</v>
      </c>
      <c r="T1" s="11" t="s">
        <v>40</v>
      </c>
      <c r="U1" s="11" t="s">
        <v>39</v>
      </c>
      <c r="V1" s="41" t="s">
        <v>53</v>
      </c>
      <c r="W1" s="41" t="s">
        <v>54</v>
      </c>
      <c r="X1" t="s">
        <v>55</v>
      </c>
      <c r="Y1" t="s">
        <v>56</v>
      </c>
      <c r="Z1" t="s">
        <v>57</v>
      </c>
      <c r="AA1" t="s">
        <v>24</v>
      </c>
    </row>
    <row r="2" spans="1:27" x14ac:dyDescent="0.25">
      <c r="A2" s="43" t="s">
        <v>58</v>
      </c>
      <c r="B2" s="43" t="s">
        <v>41</v>
      </c>
      <c r="C2" s="43" t="s">
        <v>59</v>
      </c>
      <c r="D2" s="43">
        <v>0.40467596100000047</v>
      </c>
      <c r="E2" s="43">
        <v>1.0473842077990398</v>
      </c>
      <c r="F2" s="43">
        <v>0.83917349479179004</v>
      </c>
      <c r="G2" s="43">
        <v>5.1940782808874202</v>
      </c>
      <c r="H2" s="43">
        <v>4.6688388240487395</v>
      </c>
      <c r="I2" s="43">
        <v>2.2087715677802602</v>
      </c>
      <c r="J2" s="43">
        <v>2.1016844246186666</v>
      </c>
      <c r="K2" s="43">
        <v>1.295371196664E-2</v>
      </c>
      <c r="L2" s="43">
        <v>0.90517750968159338</v>
      </c>
      <c r="M2" s="43">
        <v>1.4175358781518135</v>
      </c>
      <c r="N2" s="43">
        <v>0.14106867000000001</v>
      </c>
      <c r="O2" s="43">
        <v>0.92234268645161288</v>
      </c>
      <c r="P2" s="43">
        <v>5.381467154857679E-2</v>
      </c>
      <c r="Q2" s="43">
        <v>0.49422300000000002</v>
      </c>
      <c r="R2" s="43">
        <f>SUM(D2:Q2)</f>
        <v>20.411722888726157</v>
      </c>
      <c r="S2" s="43">
        <v>10.419395436120514</v>
      </c>
      <c r="T2" s="43">
        <v>3.6342465753424662</v>
      </c>
      <c r="U2" s="43">
        <v>0.28767123287671231</v>
      </c>
      <c r="V2" s="43">
        <f>(R2+SUM(T2:U2)+AA2)/S2</f>
        <v>2.3354177165201779</v>
      </c>
      <c r="W2" s="43">
        <v>14.173373097335086</v>
      </c>
      <c r="X2">
        <v>2.322713387833407</v>
      </c>
      <c r="Y2">
        <v>2.0405800845574702</v>
      </c>
      <c r="Z2">
        <v>1.4703803580001897</v>
      </c>
      <c r="AA2">
        <v>0</v>
      </c>
    </row>
    <row r="3" spans="1:27" x14ac:dyDescent="0.25">
      <c r="A3" s="43" t="s">
        <v>60</v>
      </c>
      <c r="B3" s="43" t="s">
        <v>41</v>
      </c>
      <c r="C3" s="43" t="s">
        <v>61</v>
      </c>
      <c r="D3" s="43">
        <v>0.67023458599999974</v>
      </c>
      <c r="E3" s="43">
        <v>1.82769017165637</v>
      </c>
      <c r="F3" s="43">
        <v>1.3119455592515501</v>
      </c>
      <c r="G3" s="43">
        <v>5.80367189558915</v>
      </c>
      <c r="H3" s="43">
        <v>2.1661360482079801</v>
      </c>
      <c r="I3" s="43">
        <v>1.24520835411229</v>
      </c>
      <c r="J3" s="43">
        <v>3.2002368864160005</v>
      </c>
      <c r="K3" s="43">
        <v>9.1467669090980003E-2</v>
      </c>
      <c r="L3" s="43">
        <v>1.5388610016896032</v>
      </c>
      <c r="M3" s="43">
        <v>2.8915797689737008</v>
      </c>
      <c r="N3" s="43">
        <v>0.18016069000000001</v>
      </c>
      <c r="O3" s="43">
        <v>1.5221383012903225</v>
      </c>
      <c r="P3" s="43">
        <v>0.30257414767476443</v>
      </c>
      <c r="Q3" s="43">
        <v>0.80680275000000012</v>
      </c>
      <c r="R3" s="43">
        <f>SUM(D3:Q3)</f>
        <v>23.558707829952713</v>
      </c>
      <c r="S3" s="43">
        <v>10.083285905923075</v>
      </c>
      <c r="T3" s="43">
        <v>3.6342465753424662</v>
      </c>
      <c r="U3" s="43">
        <v>0.28767123287671231</v>
      </c>
      <c r="V3" s="43">
        <f>(R3+SUM(T3:U3)+AA3)/S3</f>
        <v>2.725364121831491</v>
      </c>
      <c r="W3" s="43">
        <v>12.415253184325421</v>
      </c>
      <c r="X3">
        <v>4.4304407706633038</v>
      </c>
      <c r="Y3">
        <v>3.4112640899989</v>
      </c>
      <c r="Z3">
        <v>2.6315151989650869</v>
      </c>
      <c r="AA3">
        <v>0</v>
      </c>
    </row>
    <row r="4" spans="1:27" x14ac:dyDescent="0.25">
      <c r="A4" s="43" t="s">
        <v>62</v>
      </c>
      <c r="B4" s="44" t="s">
        <v>41</v>
      </c>
      <c r="C4" s="44" t="s">
        <v>63</v>
      </c>
      <c r="D4">
        <v>-1.3875082330000006</v>
      </c>
      <c r="E4">
        <v>2.3670636761845798</v>
      </c>
      <c r="F4">
        <v>1.3862109326505099</v>
      </c>
      <c r="G4">
        <v>5.8731032584143001</v>
      </c>
      <c r="H4">
        <v>0</v>
      </c>
      <c r="I4">
        <v>1.5090617442527201</v>
      </c>
      <c r="J4">
        <v>3.4825792064159997</v>
      </c>
      <c r="K4">
        <v>7.5883833663339992E-2</v>
      </c>
      <c r="L4">
        <v>1.6835635751178033</v>
      </c>
      <c r="M4">
        <v>2.8231345985819054</v>
      </c>
      <c r="N4">
        <v>0.18282094000000002</v>
      </c>
      <c r="O4">
        <v>1.5300324012903228</v>
      </c>
      <c r="P4">
        <v>0.35532353300414687</v>
      </c>
      <c r="Q4">
        <v>0.82325861999999994</v>
      </c>
      <c r="R4">
        <f>SUM(D4:Q4)</f>
        <v>20.704528086575628</v>
      </c>
      <c r="S4">
        <v>10.083285905923075</v>
      </c>
      <c r="T4">
        <v>3.6342465753424662</v>
      </c>
      <c r="U4">
        <v>0.28767123287671231</v>
      </c>
      <c r="V4">
        <f>(R4+SUM(T4:U4)+AA4)/S4</f>
        <v>2.4423036423403266</v>
      </c>
      <c r="W4">
        <v>10.864744209083019</v>
      </c>
      <c r="X4">
        <v>4.5066981736997089</v>
      </c>
      <c r="Y4">
        <v>4.0119793824984296</v>
      </c>
      <c r="Z4">
        <v>2.7086145542944697</v>
      </c>
      <c r="AA4">
        <v>0</v>
      </c>
    </row>
    <row r="5" spans="1:27" x14ac:dyDescent="0.25">
      <c r="A5" s="43" t="s">
        <v>64</v>
      </c>
      <c r="B5" s="44" t="s">
        <v>41</v>
      </c>
      <c r="C5" s="44" t="s">
        <v>65</v>
      </c>
      <c r="D5">
        <v>1.7849938579999998</v>
      </c>
      <c r="E5">
        <v>1.20435798848993</v>
      </c>
      <c r="F5">
        <v>1.32660309634637</v>
      </c>
      <c r="G5">
        <v>7.1379845196245792</v>
      </c>
      <c r="H5">
        <v>1.39069874275655</v>
      </c>
      <c r="I5">
        <v>2.8092046884249999E-2</v>
      </c>
      <c r="J5">
        <v>2.8972446264160001</v>
      </c>
      <c r="K5">
        <v>6.3154518793209991E-2</v>
      </c>
      <c r="L5">
        <v>1.6231026972502436</v>
      </c>
      <c r="M5">
        <v>2.3961962047957739</v>
      </c>
      <c r="N5">
        <v>0.17364998000000001</v>
      </c>
      <c r="O5">
        <v>1.7267351212903224</v>
      </c>
      <c r="P5">
        <v>0.40294802626987414</v>
      </c>
      <c r="Q5">
        <v>0.8110440000000001</v>
      </c>
      <c r="R5">
        <f>SUM(D5:Q5)</f>
        <v>22.966805426917105</v>
      </c>
      <c r="S5">
        <v>11.163637967271978</v>
      </c>
      <c r="T5">
        <v>3.6342465753424662</v>
      </c>
      <c r="U5">
        <v>0.28767123287671231</v>
      </c>
      <c r="V5">
        <f>(R5+SUM(T5:U5)+AA5)/S5</f>
        <v>2.4085986408700242</v>
      </c>
      <c r="W5">
        <v>11.45401993568138</v>
      </c>
      <c r="X5">
        <v>4.0192989020460175</v>
      </c>
      <c r="Y5">
        <v>2.7677655836295099</v>
      </c>
      <c r="Z5">
        <v>2.9407271475601968</v>
      </c>
      <c r="AA5">
        <v>0</v>
      </c>
    </row>
    <row r="6" spans="1:27" x14ac:dyDescent="0.25">
      <c r="A6" s="43" t="s">
        <v>66</v>
      </c>
      <c r="B6" s="44" t="s">
        <v>42</v>
      </c>
      <c r="C6" s="44" t="s">
        <v>67</v>
      </c>
      <c r="D6">
        <v>0.82279555700000062</v>
      </c>
      <c r="E6">
        <v>2.7656080651352002</v>
      </c>
      <c r="F6">
        <v>1.3489913777301501</v>
      </c>
      <c r="G6">
        <v>6.9074861204900699</v>
      </c>
      <c r="H6">
        <v>5.6820077181794906</v>
      </c>
      <c r="I6">
        <v>0.70475039602228007</v>
      </c>
      <c r="J6">
        <v>2.7312606514160001</v>
      </c>
      <c r="K6">
        <v>0.21520003918206004</v>
      </c>
      <c r="L6">
        <v>1.7220446477889806</v>
      </c>
      <c r="M6">
        <v>3.4914944491430826</v>
      </c>
      <c r="N6">
        <v>0.24515798</v>
      </c>
      <c r="O6">
        <v>1.7424422035483871</v>
      </c>
      <c r="P6">
        <v>0.18867231954065372</v>
      </c>
      <c r="Q6">
        <v>0.99941186999999998</v>
      </c>
      <c r="R6">
        <f>SUM(D6:Q6)</f>
        <v>29.567323395176356</v>
      </c>
      <c r="S6">
        <v>10.321821786839559</v>
      </c>
      <c r="T6">
        <v>3.6342465753424662</v>
      </c>
      <c r="U6">
        <v>0.28767123287671231</v>
      </c>
      <c r="V6">
        <f>(R6+SUM(T6:U6)+AA6)/S6</f>
        <v>3.2445087596934394</v>
      </c>
      <c r="W6">
        <v>16.025504886107843</v>
      </c>
      <c r="X6">
        <v>5.2135390969320632</v>
      </c>
      <c r="Y6">
        <v>4.5749574620474105</v>
      </c>
      <c r="Z6">
        <v>2.9305263930890408</v>
      </c>
      <c r="AA6">
        <v>0</v>
      </c>
    </row>
    <row r="7" spans="1:27" x14ac:dyDescent="0.25">
      <c r="A7" s="43" t="s">
        <v>68</v>
      </c>
      <c r="B7" s="44" t="s">
        <v>42</v>
      </c>
      <c r="C7" s="44" t="s">
        <v>69</v>
      </c>
      <c r="D7">
        <v>2.8868833999999843E-2</v>
      </c>
      <c r="E7">
        <v>2.05607238979721</v>
      </c>
      <c r="F7">
        <v>1.3837497262209699</v>
      </c>
      <c r="G7">
        <v>13.48593673393407</v>
      </c>
      <c r="H7">
        <v>0.72185606094441002</v>
      </c>
      <c r="I7">
        <v>1.1488343829480698</v>
      </c>
      <c r="J7">
        <v>1.828710561416</v>
      </c>
      <c r="K7">
        <v>0.20408687931098002</v>
      </c>
      <c r="L7">
        <v>1.9022409431008733</v>
      </c>
      <c r="M7">
        <v>3.0559210410567821</v>
      </c>
      <c r="N7">
        <v>0.44156756000000008</v>
      </c>
      <c r="O7">
        <v>1.5914747790824333</v>
      </c>
      <c r="P7">
        <v>0.45101958346362719</v>
      </c>
      <c r="Q7">
        <v>0.83256874000000003</v>
      </c>
      <c r="R7">
        <f>SUM(D7:Q7)</f>
        <v>29.132908215275425</v>
      </c>
      <c r="S7">
        <v>10.665882513067544</v>
      </c>
      <c r="T7">
        <v>5.8079479452054796</v>
      </c>
      <c r="U7">
        <v>0.23013698630136983</v>
      </c>
      <c r="V7">
        <f>(R7+SUM(T7:U7)+AA7)/S7</f>
        <v>3.2975230229370842</v>
      </c>
      <c r="W7">
        <v>17.185337739242549</v>
      </c>
      <c r="X7">
        <v>4.9581619841576554</v>
      </c>
      <c r="Y7">
        <v>4.0854765553291594</v>
      </c>
      <c r="Z7">
        <v>2.8750631025460605</v>
      </c>
      <c r="AA7">
        <v>0</v>
      </c>
    </row>
    <row r="8" spans="1:27" x14ac:dyDescent="0.25">
      <c r="A8" s="43" t="s">
        <v>70</v>
      </c>
      <c r="B8" s="44" t="s">
        <v>42</v>
      </c>
      <c r="C8" s="44" t="s">
        <v>71</v>
      </c>
      <c r="D8">
        <v>0.91701571900000078</v>
      </c>
      <c r="E8">
        <v>1.9371389494709699</v>
      </c>
      <c r="F8">
        <v>1.4039205678666098</v>
      </c>
      <c r="G8">
        <v>6.0031840178994598</v>
      </c>
      <c r="H8">
        <v>0.30438847121596002</v>
      </c>
      <c r="I8">
        <v>6.5812651129917707</v>
      </c>
      <c r="J8">
        <v>1.6562793964159999</v>
      </c>
      <c r="K8">
        <v>8.2085867629199984E-3</v>
      </c>
      <c r="L8">
        <v>1.7441241877752836</v>
      </c>
      <c r="M8">
        <v>3.0677232957696572</v>
      </c>
      <c r="N8">
        <v>0.39478696000000002</v>
      </c>
      <c r="O8">
        <v>1.607194174193548</v>
      </c>
      <c r="P8">
        <v>0.56739889702090229</v>
      </c>
      <c r="Q8">
        <v>0.81370409999999993</v>
      </c>
      <c r="R8">
        <f>SUM(D8:Q8)</f>
        <v>27.006332436383079</v>
      </c>
      <c r="S8">
        <v>10.321821786839559</v>
      </c>
      <c r="T8">
        <v>5.8079479452054796</v>
      </c>
      <c r="U8">
        <v>0.23013698630136983</v>
      </c>
      <c r="V8">
        <f>(R8+SUM(T8:U8)+AA8)/S8</f>
        <v>3.2014132824906878</v>
      </c>
      <c r="W8">
        <v>14.545116998523191</v>
      </c>
      <c r="X8">
        <v>4.8118474835449412</v>
      </c>
      <c r="Y8">
        <v>3.7440550641004995</v>
      </c>
      <c r="Z8">
        <v>2.9882971712144499</v>
      </c>
      <c r="AA8">
        <v>0</v>
      </c>
    </row>
    <row r="9" spans="1:27" x14ac:dyDescent="0.25">
      <c r="A9" s="43" t="s">
        <v>72</v>
      </c>
      <c r="B9" s="44" t="s">
        <v>42</v>
      </c>
      <c r="C9" s="44" t="s">
        <v>73</v>
      </c>
      <c r="D9">
        <v>1.1430418780000005</v>
      </c>
      <c r="E9">
        <v>2.0706192617547301</v>
      </c>
      <c r="F9">
        <v>1.3933546561752499</v>
      </c>
      <c r="G9">
        <v>3.7666559428879598</v>
      </c>
      <c r="H9">
        <v>0</v>
      </c>
      <c r="I9">
        <v>3.86358506455429</v>
      </c>
      <c r="J9">
        <v>1.6571688564160001</v>
      </c>
      <c r="K9">
        <v>5.3650237631700003E-3</v>
      </c>
      <c r="L9">
        <v>1.6515329103818435</v>
      </c>
      <c r="M9">
        <v>2.3552957467533964</v>
      </c>
      <c r="N9">
        <v>0.20261437999999998</v>
      </c>
      <c r="O9">
        <v>1.7223563841935485</v>
      </c>
      <c r="P9">
        <v>0.2649955532369147</v>
      </c>
      <c r="Q9">
        <v>0.83360542999999998</v>
      </c>
      <c r="R9">
        <f>SUM(D9:Q9)</f>
        <v>20.930191088117102</v>
      </c>
      <c r="S9">
        <v>10.665882513067544</v>
      </c>
      <c r="T9">
        <v>5.8079479452054796</v>
      </c>
      <c r="U9">
        <v>0.23013698630136983</v>
      </c>
      <c r="V9">
        <f>(R9+SUM(T9:U9)+AA9)/S9</f>
        <v>2.5284617551883928</v>
      </c>
      <c r="W9">
        <v>9.2874098638582492</v>
      </c>
      <c r="X9">
        <v>4.0068286571352401</v>
      </c>
      <c r="Y9">
        <v>3.6719533216931497</v>
      </c>
      <c r="Z9">
        <v>2.8209573674304633</v>
      </c>
      <c r="AA9">
        <v>0</v>
      </c>
    </row>
    <row r="10" spans="1:27" x14ac:dyDescent="0.25">
      <c r="A10" s="43" t="s">
        <v>74</v>
      </c>
      <c r="B10" s="44" t="s">
        <v>42</v>
      </c>
      <c r="C10" s="44" t="s">
        <v>75</v>
      </c>
      <c r="D10">
        <v>-3.5703467149999999</v>
      </c>
      <c r="E10">
        <v>1.2363342264864601</v>
      </c>
      <c r="F10">
        <v>1.2600265086265399</v>
      </c>
      <c r="G10">
        <v>1.7657825451951801</v>
      </c>
      <c r="H10">
        <v>1.0502892218808801</v>
      </c>
      <c r="I10">
        <v>2.7201862326629502</v>
      </c>
      <c r="J10">
        <v>1.6560436364159998</v>
      </c>
      <c r="K10">
        <v>6.3350049261199998E-2</v>
      </c>
      <c r="L10">
        <v>1.5509162352656736</v>
      </c>
      <c r="M10">
        <v>2.0489784670211537</v>
      </c>
      <c r="N10">
        <v>0.35368306999999999</v>
      </c>
      <c r="O10">
        <v>2.190310574193548</v>
      </c>
      <c r="P10">
        <v>0.3542708081409735</v>
      </c>
      <c r="Q10">
        <v>0.85219512999999991</v>
      </c>
      <c r="R10">
        <f>SUM(D10:Q10)</f>
        <v>13.532019990150561</v>
      </c>
      <c r="S10">
        <v>10.321821786839559</v>
      </c>
      <c r="T10">
        <v>5.8079479452054796</v>
      </c>
      <c r="U10">
        <v>0.23013698630136983</v>
      </c>
      <c r="V10">
        <f>(R10+SUM(T10:U10)+AA10)/S10</f>
        <v>1.8959932970950457</v>
      </c>
      <c r="W10">
        <v>7.1923016361550101</v>
      </c>
      <c r="X10">
        <v>3.5998947022868273</v>
      </c>
      <c r="Y10">
        <v>2.9133938543742</v>
      </c>
      <c r="Z10">
        <v>3.3967765123345215</v>
      </c>
      <c r="AA10">
        <v>0</v>
      </c>
    </row>
    <row r="11" spans="1:27" x14ac:dyDescent="0.25">
      <c r="A11" s="43" t="s">
        <v>76</v>
      </c>
      <c r="B11" s="44" t="s">
        <v>43</v>
      </c>
      <c r="C11" s="44" t="s">
        <v>77</v>
      </c>
      <c r="D11">
        <v>-2.5232315949999999</v>
      </c>
      <c r="E11">
        <v>0.8528092610840301</v>
      </c>
      <c r="F11">
        <v>1.1755494019024202</v>
      </c>
      <c r="G11">
        <v>0.8275123116206099</v>
      </c>
      <c r="H11">
        <v>4.5944238366820003E-2</v>
      </c>
      <c r="I11">
        <v>0.39899853312415001</v>
      </c>
      <c r="J11">
        <v>1.4520721369279999</v>
      </c>
      <c r="K11">
        <v>5.3485047182790006E-2</v>
      </c>
      <c r="L11">
        <v>1.6730953600427383</v>
      </c>
      <c r="M11">
        <v>1.7915051992979478</v>
      </c>
      <c r="N11">
        <v>0.38640708999999995</v>
      </c>
      <c r="O11">
        <v>1.7635094922580645</v>
      </c>
      <c r="P11">
        <v>0.31020937435551077</v>
      </c>
      <c r="Q11">
        <v>0.69807153709677416</v>
      </c>
      <c r="R11">
        <f>SUM(D11:Q11)</f>
        <v>8.905937388259856</v>
      </c>
      <c r="S11">
        <v>11.285632203473355</v>
      </c>
      <c r="T11">
        <v>5.8079479452054796</v>
      </c>
      <c r="U11">
        <v>0.23013698630136983</v>
      </c>
      <c r="V11">
        <f>(R11+SUM(T11:U11)+AA11)/S11</f>
        <v>1.3241635072218121</v>
      </c>
      <c r="W11">
        <v>2.7245272200395796</v>
      </c>
      <c r="X11">
        <v>3.4646005593406861</v>
      </c>
      <c r="Y11">
        <v>2.4682508001692405</v>
      </c>
      <c r="Z11">
        <v>2.7717904037103493</v>
      </c>
      <c r="AA11">
        <v>0</v>
      </c>
    </row>
    <row r="12" spans="1:27" x14ac:dyDescent="0.25">
      <c r="A12" s="43" t="s">
        <v>78</v>
      </c>
      <c r="B12" s="44" t="s">
        <v>43</v>
      </c>
      <c r="C12" s="44" t="s">
        <v>79</v>
      </c>
      <c r="D12">
        <v>-2.2711689000000006</v>
      </c>
      <c r="E12">
        <v>1.13311489842464</v>
      </c>
      <c r="F12">
        <v>1.43826786680385</v>
      </c>
      <c r="G12">
        <v>3.45395526715029</v>
      </c>
      <c r="H12">
        <v>7.5791039658510302</v>
      </c>
      <c r="I12">
        <v>3.2354081648567403</v>
      </c>
      <c r="J12">
        <v>1.6791373364159998</v>
      </c>
      <c r="K12">
        <v>7.0197924891200001E-3</v>
      </c>
      <c r="L12">
        <v>2.1955382758042661</v>
      </c>
      <c r="M12">
        <v>2.3074841423253782</v>
      </c>
      <c r="N12">
        <v>0.26994383</v>
      </c>
      <c r="O12">
        <v>1.512085880967742</v>
      </c>
      <c r="P12">
        <v>0.24254074614033688</v>
      </c>
      <c r="Q12">
        <v>0.85708842161290333</v>
      </c>
      <c r="R12">
        <f>SUM(D12:Q12)</f>
        <v>23.639519688842299</v>
      </c>
      <c r="S12">
        <v>11.661819943589133</v>
      </c>
      <c r="T12">
        <v>5.8079479452054796</v>
      </c>
      <c r="U12">
        <v>0.23013698630136983</v>
      </c>
      <c r="V12">
        <f>(R12+SUM(T12:U12)+AA12)/S12</f>
        <v>2.5448518982377064</v>
      </c>
      <c r="W12">
        <v>15.94760473427406</v>
      </c>
      <c r="X12">
        <v>4.5030224181296443</v>
      </c>
      <c r="Y12">
        <v>2.8483463877176098</v>
      </c>
      <c r="Z12">
        <v>2.6117150487209821</v>
      </c>
      <c r="AA12">
        <v>0</v>
      </c>
    </row>
    <row r="13" spans="1:27" x14ac:dyDescent="0.25">
      <c r="A13" s="43" t="s">
        <v>80</v>
      </c>
      <c r="B13" s="44" t="s">
        <v>43</v>
      </c>
      <c r="C13" s="44" t="s">
        <v>81</v>
      </c>
      <c r="D13">
        <v>-0.98605227599999923</v>
      </c>
      <c r="E13">
        <v>1.4236239463996301</v>
      </c>
      <c r="F13">
        <v>1.33923822948695</v>
      </c>
      <c r="G13">
        <v>1.94270527145495</v>
      </c>
      <c r="H13">
        <v>2.8743701978355696</v>
      </c>
      <c r="I13">
        <v>1.6038267418541901</v>
      </c>
      <c r="J13">
        <v>1.6484243264159999</v>
      </c>
      <c r="K13">
        <v>1.8594829742499999E-2</v>
      </c>
      <c r="L13">
        <v>2.1365454294002362</v>
      </c>
      <c r="M13">
        <v>2.0998832212787151</v>
      </c>
      <c r="N13">
        <v>0.29493197999999998</v>
      </c>
      <c r="O13">
        <v>1.6602033809677419</v>
      </c>
      <c r="P13">
        <v>0.3235921925044587</v>
      </c>
      <c r="Q13">
        <v>0.84143434161290331</v>
      </c>
      <c r="R13">
        <f>SUM(D13:Q13)</f>
        <v>17.221321812953846</v>
      </c>
      <c r="S13">
        <v>11.285632203473355</v>
      </c>
      <c r="T13">
        <v>5.8079479452054796</v>
      </c>
      <c r="U13">
        <v>0.23013698630136983</v>
      </c>
      <c r="V13">
        <f>(R13+SUM(T13:U13)+AA13)/S13</f>
        <v>2.0609750809797078</v>
      </c>
      <c r="W13">
        <v>8.0693265375607091</v>
      </c>
      <c r="X13">
        <v>4.2364286506789508</v>
      </c>
      <c r="Y13">
        <v>3.0763889856290798</v>
      </c>
      <c r="Z13">
        <v>2.8252299150851039</v>
      </c>
      <c r="AA13">
        <v>0</v>
      </c>
    </row>
    <row r="14" spans="1:27" x14ac:dyDescent="0.25">
      <c r="A14" s="43" t="s">
        <v>82</v>
      </c>
      <c r="B14" s="44" t="s">
        <v>43</v>
      </c>
      <c r="C14" s="44" t="s">
        <v>83</v>
      </c>
      <c r="D14">
        <v>0.54798986700000007</v>
      </c>
      <c r="E14">
        <v>2.6908768900578801</v>
      </c>
      <c r="F14">
        <v>1.3230508045979401</v>
      </c>
      <c r="G14">
        <v>2.4497907664485599</v>
      </c>
      <c r="H14">
        <v>2.8439770483167601</v>
      </c>
      <c r="I14">
        <v>5.4751362086619499</v>
      </c>
      <c r="J14">
        <v>1.598633326416</v>
      </c>
      <c r="K14">
        <v>4.7645975769150001E-2</v>
      </c>
      <c r="L14">
        <v>2.4119212382734267</v>
      </c>
      <c r="M14">
        <v>2.2589905008434448</v>
      </c>
      <c r="N14">
        <v>0.29995851000000001</v>
      </c>
      <c r="O14">
        <v>1.725794760967742</v>
      </c>
      <c r="P14">
        <v>0.17229753208589552</v>
      </c>
      <c r="Q14">
        <v>0.78935613161290319</v>
      </c>
      <c r="R14">
        <f>SUM(D14:Q14)</f>
        <v>24.635419561051648</v>
      </c>
      <c r="S14">
        <v>11.661819943589133</v>
      </c>
      <c r="T14">
        <v>5.8079479452054796</v>
      </c>
      <c r="U14">
        <v>0.23013698630136983</v>
      </c>
      <c r="V14">
        <f>(R14+SUM(T14:U14)+AA14)/S14</f>
        <v>2.6302502217435353</v>
      </c>
      <c r="W14">
        <v>12.367537349843269</v>
      </c>
      <c r="X14">
        <v>4.6709117391168711</v>
      </c>
      <c r="Y14">
        <v>4.3615321804249696</v>
      </c>
      <c r="Z14">
        <v>2.6874484246665409</v>
      </c>
      <c r="AA14">
        <v>0</v>
      </c>
    </row>
    <row r="15" spans="1:27" x14ac:dyDescent="0.25">
      <c r="A15" s="43" t="s">
        <v>84</v>
      </c>
      <c r="B15" s="44" t="s">
        <v>44</v>
      </c>
      <c r="C15" s="44" t="s">
        <v>85</v>
      </c>
      <c r="D15">
        <v>-0.88771659199999986</v>
      </c>
      <c r="E15">
        <v>1.5614543305755799</v>
      </c>
      <c r="F15">
        <v>1.2448152036713216</v>
      </c>
      <c r="G15">
        <v>1.6788944333853801</v>
      </c>
      <c r="H15">
        <v>0</v>
      </c>
      <c r="I15">
        <v>0</v>
      </c>
      <c r="J15">
        <v>1.7048446064159999</v>
      </c>
      <c r="K15">
        <v>0.11093691691085998</v>
      </c>
      <c r="L15">
        <v>2.2526334144569864</v>
      </c>
      <c r="M15">
        <v>2.2455776138556662</v>
      </c>
      <c r="N15">
        <v>0.26061763999999998</v>
      </c>
      <c r="O15">
        <v>1.6288976737672807</v>
      </c>
      <c r="P15">
        <v>0.4347053148143219</v>
      </c>
      <c r="Q15">
        <v>1.1276192194930874</v>
      </c>
      <c r="R15">
        <f>SUM(D15:Q15)</f>
        <v>13.363279775346482</v>
      </c>
      <c r="S15">
        <v>9.173598338009084</v>
      </c>
      <c r="T15">
        <v>5.8079479452054796</v>
      </c>
      <c r="U15">
        <v>0.23013698630136983</v>
      </c>
      <c r="V15">
        <f>(R15+SUM(T15:U15)+AA15)/S15</f>
        <v>2.1149132534468418</v>
      </c>
      <c r="W15">
        <v>3.3837390398013802</v>
      </c>
      <c r="X15">
        <v>4.4982110283126531</v>
      </c>
      <c r="Y15">
        <v>3.1778240911577615</v>
      </c>
      <c r="Z15">
        <v>3.1912222080746901</v>
      </c>
      <c r="AA15">
        <v>0</v>
      </c>
    </row>
    <row r="16" spans="1:27" x14ac:dyDescent="0.25">
      <c r="A16" s="43" t="s">
        <v>86</v>
      </c>
      <c r="B16" s="44" t="s">
        <v>44</v>
      </c>
      <c r="C16" s="44" t="s">
        <v>87</v>
      </c>
      <c r="D16">
        <v>-0.20501638799999899</v>
      </c>
      <c r="E16">
        <v>1.7726148167438001</v>
      </c>
      <c r="F16">
        <v>1.1381824281616799</v>
      </c>
      <c r="G16">
        <v>4.2564548069001402</v>
      </c>
      <c r="H16">
        <v>7.8800550421879301</v>
      </c>
      <c r="I16">
        <v>0.6769360494509099</v>
      </c>
      <c r="J16">
        <v>1.675546180468968</v>
      </c>
      <c r="K16">
        <v>6.1134466668430004E-2</v>
      </c>
      <c r="L16">
        <v>2.4065732114379301</v>
      </c>
      <c r="M16">
        <v>2.3447706681455061</v>
      </c>
      <c r="N16">
        <v>0.32698983999999998</v>
      </c>
      <c r="O16">
        <v>1.5432130475000001</v>
      </c>
      <c r="P16">
        <v>1.2031405359646297</v>
      </c>
      <c r="Q16">
        <v>0.81704481000000007</v>
      </c>
      <c r="R16">
        <f>SUM(D16:Q16)</f>
        <v>25.897639515629926</v>
      </c>
      <c r="S16">
        <v>9.173598338009084</v>
      </c>
      <c r="T16">
        <v>5.8079479452054796</v>
      </c>
      <c r="U16">
        <v>0.23013698630136983</v>
      </c>
      <c r="V16">
        <f>(R16+SUM(T16:U16)+AA16)/S16</f>
        <v>3.481264741537363</v>
      </c>
      <c r="W16">
        <v>14.48899207900795</v>
      </c>
      <c r="X16">
        <v>4.7513438795834357</v>
      </c>
      <c r="Y16">
        <v>3.2989215515739096</v>
      </c>
      <c r="Z16">
        <v>3.5633983934646296</v>
      </c>
      <c r="AA16">
        <v>0</v>
      </c>
    </row>
    <row r="17" spans="1:27" x14ac:dyDescent="0.25">
      <c r="A17" s="43" t="s">
        <v>88</v>
      </c>
      <c r="B17" s="44" t="s">
        <v>44</v>
      </c>
      <c r="C17" s="44" t="s">
        <v>89</v>
      </c>
      <c r="D17">
        <v>-1.3416257889999998</v>
      </c>
      <c r="E17">
        <v>0.92133202895216004</v>
      </c>
      <c r="F17">
        <v>1.2060677889892799</v>
      </c>
      <c r="G17">
        <v>3.5012107260527401</v>
      </c>
      <c r="H17">
        <v>1.7224411445791401</v>
      </c>
      <c r="I17">
        <v>6.8112397418707609</v>
      </c>
      <c r="J17">
        <v>1.7167422746990244</v>
      </c>
      <c r="K17">
        <v>3.55198461651E-3</v>
      </c>
      <c r="L17">
        <v>1.9760182556545103</v>
      </c>
      <c r="M17">
        <v>2.3131487548024134</v>
      </c>
      <c r="N17">
        <v>0.38444149000000005</v>
      </c>
      <c r="O17">
        <v>1.4800964474999998</v>
      </c>
      <c r="P17">
        <v>0.33914308428744355</v>
      </c>
      <c r="Q17">
        <v>0.81553927999999998</v>
      </c>
      <c r="R17">
        <f>SUM(D17:Q17)</f>
        <v>21.849347213003981</v>
      </c>
      <c r="S17">
        <v>10.156483874224342</v>
      </c>
      <c r="T17">
        <v>5.8079479452054796</v>
      </c>
      <c r="U17">
        <v>0.23013698630136983</v>
      </c>
      <c r="V17">
        <f>(R17+SUM(T17:U17)+AA17)/S17</f>
        <v>2.7457762440095062</v>
      </c>
      <c r="W17">
        <v>13.751633887201665</v>
      </c>
      <c r="X17">
        <v>4.2891670104569233</v>
      </c>
      <c r="Y17">
        <v>2.5153932925579499</v>
      </c>
      <c r="Z17">
        <v>2.6347788117874433</v>
      </c>
      <c r="AA17">
        <v>0</v>
      </c>
    </row>
    <row r="18" spans="1:27" x14ac:dyDescent="0.25">
      <c r="A18" s="43" t="s">
        <v>90</v>
      </c>
      <c r="B18" s="44" t="s">
        <v>44</v>
      </c>
      <c r="C18" s="44" t="s">
        <v>91</v>
      </c>
      <c r="D18">
        <v>-1.8432409400000007</v>
      </c>
      <c r="E18">
        <v>0.4946740267837399</v>
      </c>
      <c r="F18">
        <v>1.15339498661358</v>
      </c>
      <c r="G18">
        <v>11.93217811847399</v>
      </c>
      <c r="H18">
        <v>1.3092148735399001</v>
      </c>
      <c r="I18">
        <v>3.0104226000680501</v>
      </c>
      <c r="J18">
        <v>1.6798124764160001</v>
      </c>
      <c r="K18">
        <v>1.7847561385199999E-3</v>
      </c>
      <c r="L18">
        <v>1.6082689428888299</v>
      </c>
      <c r="M18">
        <v>2.2206001356181515</v>
      </c>
      <c r="N18">
        <v>0.34837870000000004</v>
      </c>
      <c r="O18">
        <v>1.4169992974999999</v>
      </c>
      <c r="P18">
        <v>9.6835918518432484E-2</v>
      </c>
      <c r="Q18">
        <v>0.82184528000000001</v>
      </c>
      <c r="R18">
        <f>SUM(D18:Q18)</f>
        <v>24.251169172559198</v>
      </c>
      <c r="S18">
        <v>9.173598338009084</v>
      </c>
      <c r="T18">
        <v>5.8079479452054796</v>
      </c>
      <c r="U18">
        <v>0.23013698630136983</v>
      </c>
      <c r="V18">
        <f>(R18+SUM(T18:U18)+AA18)/S18</f>
        <v>3.3017855140406795</v>
      </c>
      <c r="W18">
        <v>17.93162806849794</v>
      </c>
      <c r="X18">
        <v>3.8288690785069814</v>
      </c>
      <c r="Y18">
        <v>1.99823246953584</v>
      </c>
      <c r="Z18">
        <v>2.3356804960184325</v>
      </c>
      <c r="AA18">
        <v>0</v>
      </c>
    </row>
    <row r="19" spans="1:27" x14ac:dyDescent="0.25">
      <c r="A19" s="43" t="s">
        <v>92</v>
      </c>
      <c r="B19" s="44" t="s">
        <v>45</v>
      </c>
      <c r="C19" s="44" t="s">
        <v>93</v>
      </c>
      <c r="D19">
        <v>-1.173912273</v>
      </c>
      <c r="E19">
        <v>1.0587938675082902</v>
      </c>
      <c r="F19">
        <v>1.1333341137238846</v>
      </c>
      <c r="G19">
        <v>3.4925205353569098</v>
      </c>
      <c r="H19">
        <v>5.3263939057898195</v>
      </c>
      <c r="I19">
        <v>2.5920369127850602</v>
      </c>
      <c r="J19">
        <v>1.4527696564159998</v>
      </c>
      <c r="K19">
        <v>1.9381505359569999E-2</v>
      </c>
      <c r="L19">
        <v>1.7042139916813701</v>
      </c>
      <c r="M19">
        <v>2.2235636497801501</v>
      </c>
      <c r="N19">
        <v>0.35709699</v>
      </c>
      <c r="O19">
        <v>1.5121070322220505</v>
      </c>
      <c r="P19">
        <v>0.10359135884612283</v>
      </c>
      <c r="Q19">
        <v>2.4874968927649768</v>
      </c>
      <c r="R19">
        <f>SUM(D19:Q19)</f>
        <v>22.289388139234205</v>
      </c>
      <c r="S19">
        <v>9.6094350203328354</v>
      </c>
      <c r="T19">
        <v>5.8079479452054796</v>
      </c>
      <c r="U19">
        <v>0.23013698630136983</v>
      </c>
      <c r="V19">
        <f>(R19+SUM(T19:U19)+AA19)/S19</f>
        <v>2.9478812241096666</v>
      </c>
      <c r="W19">
        <v>12.863721010347788</v>
      </c>
      <c r="X19">
        <v>3.9277776414615202</v>
      </c>
      <c r="Y19">
        <v>2.5686064765917451</v>
      </c>
      <c r="Z19">
        <v>4.1031952838331502</v>
      </c>
      <c r="AA19">
        <v>0</v>
      </c>
    </row>
    <row r="20" spans="1:27" x14ac:dyDescent="0.25">
      <c r="A20" s="43" t="s">
        <v>94</v>
      </c>
      <c r="B20" s="44" t="s">
        <v>45</v>
      </c>
      <c r="C20" s="44" t="s">
        <v>95</v>
      </c>
      <c r="D20">
        <v>1.325154054</v>
      </c>
      <c r="E20">
        <v>1.0381585249674199</v>
      </c>
      <c r="F20">
        <v>1.162964515483871</v>
      </c>
      <c r="G20">
        <v>6.4991694224703007</v>
      </c>
      <c r="H20">
        <v>2.8269319723664097</v>
      </c>
      <c r="I20">
        <v>9.6932091034094405</v>
      </c>
      <c r="J20">
        <v>0.97978363675050695</v>
      </c>
      <c r="K20">
        <v>2.5465865357650004E-2</v>
      </c>
      <c r="L20">
        <v>1.9660069463604839</v>
      </c>
      <c r="M20">
        <v>2.6532965201263758</v>
      </c>
      <c r="N20">
        <v>0.28598417999999998</v>
      </c>
      <c r="O20">
        <v>1.1948421982610464</v>
      </c>
      <c r="P20">
        <v>0.22270219592311885</v>
      </c>
      <c r="Q20">
        <v>0.82979553645161297</v>
      </c>
      <c r="R20">
        <f>SUM(D20:Q20)</f>
        <v>30.703464671928234</v>
      </c>
      <c r="S20">
        <v>9.2994532454833898</v>
      </c>
      <c r="T20">
        <v>5.8079479452054796</v>
      </c>
      <c r="U20">
        <v>0.23013698630136983</v>
      </c>
      <c r="V20">
        <f>(R20+SUM(T20:U20)+AA20)/S20</f>
        <v>3.9509365371861969</v>
      </c>
      <c r="W20">
        <v>19.999094134996657</v>
      </c>
      <c r="X20">
        <v>4.6193034664868602</v>
      </c>
      <c r="Y20">
        <v>2.512573085808941</v>
      </c>
      <c r="Z20">
        <v>2.2473399306357784</v>
      </c>
      <c r="AA20">
        <v>0</v>
      </c>
    </row>
    <row r="21" spans="1:27" x14ac:dyDescent="0.25">
      <c r="A21" s="43" t="s">
        <v>96</v>
      </c>
      <c r="B21" s="44" t="s">
        <v>45</v>
      </c>
      <c r="C21" s="44" t="s">
        <v>97</v>
      </c>
      <c r="D21">
        <v>1.4228557759354836</v>
      </c>
      <c r="E21">
        <v>1.283448149910102</v>
      </c>
      <c r="F21">
        <v>1.2475772666917979</v>
      </c>
      <c r="G21">
        <v>7.6248807323744474</v>
      </c>
      <c r="H21">
        <v>14.422656539455213</v>
      </c>
      <c r="I21">
        <v>6.3726275558125813</v>
      </c>
      <c r="J21">
        <v>1.2303339964159998</v>
      </c>
      <c r="K21">
        <v>2.0937510579197221E-2</v>
      </c>
      <c r="L21">
        <v>2.0222084287230015</v>
      </c>
      <c r="M21">
        <v>2.7753439889994747</v>
      </c>
      <c r="N21">
        <v>0.29234384999999996</v>
      </c>
      <c r="O21">
        <v>1.1805257382610468</v>
      </c>
      <c r="P21">
        <v>11.675187001197399</v>
      </c>
      <c r="Q21">
        <v>0.83257479645161303</v>
      </c>
      <c r="R21">
        <f>SUM(D21:Q21)</f>
        <v>52.403501330807352</v>
      </c>
      <c r="S21">
        <v>9.6094350203328354</v>
      </c>
      <c r="T21">
        <v>5.8079479452054796</v>
      </c>
      <c r="U21">
        <v>0.23013698630136983</v>
      </c>
      <c r="V21">
        <f>(R21+SUM(T21:U21)+AA21)/S21</f>
        <v>6.0816880637265607</v>
      </c>
      <c r="W21">
        <v>29.650498824058243</v>
      </c>
      <c r="X21">
        <v>4.7975524177224766</v>
      </c>
      <c r="Y21">
        <v>2.8443067771810968</v>
      </c>
      <c r="Z21">
        <v>13.688287535910058</v>
      </c>
      <c r="AA21">
        <v>0</v>
      </c>
    </row>
    <row r="22" spans="1:27" x14ac:dyDescent="0.25">
      <c r="A22" s="43" t="s">
        <v>98</v>
      </c>
      <c r="B22" s="44" t="s">
        <v>45</v>
      </c>
      <c r="C22" s="44" t="s">
        <v>99</v>
      </c>
      <c r="D22">
        <v>-1.0717392790000004</v>
      </c>
      <c r="E22">
        <v>0.90708067491412003</v>
      </c>
      <c r="F22">
        <v>1.1482467664706808</v>
      </c>
      <c r="G22">
        <v>3.9664640946065699</v>
      </c>
      <c r="H22">
        <v>8.0956146595482998</v>
      </c>
      <c r="I22">
        <v>9.8761173063266199</v>
      </c>
      <c r="J22">
        <v>2.0659072564159997</v>
      </c>
      <c r="K22">
        <v>3.5835046651670005E-2</v>
      </c>
      <c r="L22">
        <v>1.8858453476249739</v>
      </c>
      <c r="M22">
        <v>2.6016419660529473</v>
      </c>
      <c r="N22">
        <v>0.39293270999999991</v>
      </c>
      <c r="O22">
        <v>1.4107701282610465</v>
      </c>
      <c r="P22">
        <v>0.4256276406476055</v>
      </c>
      <c r="Q22">
        <v>0.82117731645161296</v>
      </c>
      <c r="R22">
        <f>SUM(D22:Q22)</f>
        <v>32.561521634972145</v>
      </c>
      <c r="S22">
        <v>9.2994532454833898</v>
      </c>
      <c r="T22">
        <v>5.8079479452054796</v>
      </c>
      <c r="U22">
        <v>0.23013698630136983</v>
      </c>
      <c r="V22">
        <f>(R22+SUM(T22:U22)+AA22)/S22</f>
        <v>4.1507393550503915</v>
      </c>
      <c r="W22">
        <v>24.004103316897488</v>
      </c>
      <c r="X22">
        <v>4.4874873136779208</v>
      </c>
      <c r="Y22">
        <v>2.4840951980364707</v>
      </c>
      <c r="Z22">
        <v>2.6575750853602651</v>
      </c>
      <c r="AA22">
        <v>0</v>
      </c>
    </row>
    <row r="23" spans="1:27" x14ac:dyDescent="0.25">
      <c r="A23" s="43" t="s">
        <v>100</v>
      </c>
      <c r="B23" s="44" t="s">
        <v>45</v>
      </c>
      <c r="C23" s="44" t="s">
        <v>101</v>
      </c>
      <c r="D23">
        <v>-1.4053517420000001</v>
      </c>
      <c r="E23">
        <v>0.70659929804310995</v>
      </c>
      <c r="F23">
        <v>1.0642939387699106</v>
      </c>
      <c r="G23">
        <v>2.2562285773242801</v>
      </c>
      <c r="H23">
        <v>0.35770381350448999</v>
      </c>
      <c r="I23">
        <v>3.0227837931140398</v>
      </c>
      <c r="J23">
        <v>1.7311621064159999</v>
      </c>
      <c r="K23">
        <v>1.0801774770929999E-2</v>
      </c>
      <c r="L23">
        <v>1.536392242429834</v>
      </c>
      <c r="M23">
        <v>2.4804618050551048</v>
      </c>
      <c r="N23">
        <v>0.16856503</v>
      </c>
      <c r="O23">
        <v>1.6203850982610468</v>
      </c>
      <c r="P23">
        <v>0.32615911303024681</v>
      </c>
      <c r="Q23">
        <v>0.8314826564516129</v>
      </c>
      <c r="R23">
        <f>SUM(D23:Q23)</f>
        <v>14.707667505170605</v>
      </c>
      <c r="S23">
        <v>9.2994532454833898</v>
      </c>
      <c r="T23">
        <v>5.8079479452054796</v>
      </c>
      <c r="U23">
        <v>0.23013698630136983</v>
      </c>
      <c r="V23">
        <f>(R23+SUM(T23:U23)+AA23)/S23</f>
        <v>2.230857222359107</v>
      </c>
      <c r="W23">
        <v>7.3678782903588091</v>
      </c>
      <c r="X23">
        <v>4.016854047484939</v>
      </c>
      <c r="Y23">
        <v>1.9502600415839506</v>
      </c>
      <c r="Z23">
        <v>2.7780268677429065</v>
      </c>
      <c r="AA23">
        <v>0</v>
      </c>
    </row>
    <row r="24" spans="1:27" x14ac:dyDescent="0.25">
      <c r="A24" s="43" t="s">
        <v>102</v>
      </c>
      <c r="B24" s="44" t="s">
        <v>46</v>
      </c>
      <c r="C24" s="44" t="s">
        <v>103</v>
      </c>
      <c r="D24">
        <v>1.2275684370000008</v>
      </c>
      <c r="E24">
        <v>1.2540557094835703</v>
      </c>
      <c r="F24">
        <v>0.78983722541324008</v>
      </c>
      <c r="G24">
        <v>1.9684403081137503</v>
      </c>
      <c r="H24">
        <v>1.3176884557320101</v>
      </c>
      <c r="I24">
        <v>3.95547219524564</v>
      </c>
      <c r="J24">
        <v>2.4702456782880007</v>
      </c>
      <c r="K24">
        <v>2.9265663185900001E-2</v>
      </c>
      <c r="L24">
        <v>2.2282243783830133</v>
      </c>
      <c r="M24">
        <v>1.978508583220409</v>
      </c>
      <c r="N24">
        <v>0.31796698000000001</v>
      </c>
      <c r="O24">
        <v>1.2872172023333333</v>
      </c>
      <c r="P24">
        <v>0.40452494784998549</v>
      </c>
      <c r="Q24">
        <v>1.0127969319999999</v>
      </c>
      <c r="R24">
        <f>SUM(D24:Q24)</f>
        <v>20.241812696248854</v>
      </c>
      <c r="S24">
        <v>8.9195383549070328</v>
      </c>
      <c r="T24">
        <v>5.8079479452054796</v>
      </c>
      <c r="U24">
        <v>0.23013698630136983</v>
      </c>
      <c r="V24">
        <f>(R24+SUM(T24:U24)+AA24)/S24</f>
        <v>2.9463293482333608</v>
      </c>
      <c r="W24">
        <v>9.7118466373794003</v>
      </c>
      <c r="X24">
        <v>4.2067329616034224</v>
      </c>
      <c r="Y24">
        <v>2.3911255780827103</v>
      </c>
      <c r="Z24">
        <v>2.7045390821833184</v>
      </c>
      <c r="AA24">
        <v>0</v>
      </c>
    </row>
    <row r="25" spans="1:27" x14ac:dyDescent="0.25">
      <c r="A25" s="43" t="s">
        <v>104</v>
      </c>
      <c r="B25" s="44" t="s">
        <v>46</v>
      </c>
      <c r="C25" s="44" t="s">
        <v>105</v>
      </c>
      <c r="D25">
        <v>-1.4953982730000002</v>
      </c>
      <c r="E25">
        <v>0.79124993108719011</v>
      </c>
      <c r="F25">
        <v>0.73754193533360002</v>
      </c>
      <c r="G25">
        <v>8.4341514885861102</v>
      </c>
      <c r="H25">
        <v>0</v>
      </c>
      <c r="I25">
        <v>7.238442750773999E-2</v>
      </c>
      <c r="J25">
        <v>0.95695568828799993</v>
      </c>
      <c r="K25">
        <v>5.1374674677399999E-2</v>
      </c>
      <c r="L25">
        <v>1.8270346413687433</v>
      </c>
      <c r="M25">
        <v>2.1803343114291134</v>
      </c>
      <c r="N25">
        <v>0.18100506999999999</v>
      </c>
      <c r="O25">
        <v>1.2159253223333333</v>
      </c>
      <c r="P25">
        <v>0.45854851875501829</v>
      </c>
      <c r="Q25">
        <v>0.79151860199999979</v>
      </c>
      <c r="R25">
        <f>SUM(D25:Q25)</f>
        <v>16.202626338366247</v>
      </c>
      <c r="S25">
        <v>8.6318113112003534</v>
      </c>
      <c r="T25">
        <v>5.8079479452054796</v>
      </c>
      <c r="U25">
        <v>0.23013698630136983</v>
      </c>
      <c r="V25">
        <f>(R25+SUM(T25:U25)+AA25)/S25</f>
        <v>2.5765984065261347</v>
      </c>
      <c r="W25">
        <v>9.4634916043818507</v>
      </c>
      <c r="X25">
        <v>4.0073689527978562</v>
      </c>
      <c r="Y25">
        <v>1.7611716110981899</v>
      </c>
      <c r="Z25">
        <v>2.4659924430883513</v>
      </c>
      <c r="AA25">
        <v>0</v>
      </c>
    </row>
    <row r="26" spans="1:27" x14ac:dyDescent="0.25">
      <c r="A26" s="43" t="s">
        <v>106</v>
      </c>
      <c r="B26" s="44" t="s">
        <v>46</v>
      </c>
      <c r="C26" s="44" t="s">
        <v>107</v>
      </c>
      <c r="D26">
        <v>-0.49069223500000081</v>
      </c>
      <c r="E26">
        <v>0.94754595515771989</v>
      </c>
      <c r="F26">
        <v>0.94858626720061001</v>
      </c>
      <c r="G26">
        <v>2.5033754843236879</v>
      </c>
      <c r="H26">
        <v>8.386879307426641</v>
      </c>
      <c r="I26">
        <v>0</v>
      </c>
      <c r="J26">
        <v>0.71827792828799997</v>
      </c>
      <c r="K26">
        <v>6.1734660002860001E-2</v>
      </c>
      <c r="L26">
        <v>2.145788692961863</v>
      </c>
      <c r="M26">
        <v>2.3213423955670724</v>
      </c>
      <c r="N26">
        <v>0.26524665000000003</v>
      </c>
      <c r="O26">
        <v>1.5493193923333333</v>
      </c>
      <c r="P26">
        <v>1.2788134240183973</v>
      </c>
      <c r="Q26">
        <v>0.78459858199999988</v>
      </c>
      <c r="R26">
        <f>SUM(D26:Q26)</f>
        <v>21.420816504280189</v>
      </c>
      <c r="S26">
        <v>8.6318113112003534</v>
      </c>
      <c r="T26">
        <v>5.8079479452054796</v>
      </c>
      <c r="U26">
        <v>0.23013698630136983</v>
      </c>
      <c r="V26">
        <f>(R26+SUM(T26:U26)+AA26)/S26</f>
        <v>3.1811285541143928</v>
      </c>
      <c r="W26">
        <v>11.60853272003833</v>
      </c>
      <c r="X26">
        <v>4.4671310885289355</v>
      </c>
      <c r="Y26">
        <v>2.2231135323611899</v>
      </c>
      <c r="Z26">
        <v>3.6127313983517304</v>
      </c>
      <c r="AA26">
        <v>0</v>
      </c>
    </row>
    <row r="27" spans="1:27" x14ac:dyDescent="0.25">
      <c r="A27" s="43" t="s">
        <v>108</v>
      </c>
      <c r="B27" s="44" t="s">
        <v>46</v>
      </c>
      <c r="C27" s="44" t="s">
        <v>109</v>
      </c>
      <c r="D27">
        <v>5.0958820000000127E-2</v>
      </c>
      <c r="E27">
        <v>1.34148763786031</v>
      </c>
      <c r="F27">
        <v>1.0103013460282599</v>
      </c>
      <c r="G27">
        <v>3.67537295764811</v>
      </c>
      <c r="H27">
        <v>7.6294090689893199</v>
      </c>
      <c r="I27">
        <v>7.6819226959770004E-2</v>
      </c>
      <c r="J27">
        <v>0.72029541828800003</v>
      </c>
      <c r="K27">
        <v>0.11850304219410998</v>
      </c>
      <c r="L27">
        <v>1.8734621698164133</v>
      </c>
      <c r="M27">
        <v>2.5689097601803415</v>
      </c>
      <c r="N27">
        <v>0.65191173999999996</v>
      </c>
      <c r="O27">
        <v>1.3473817123333331</v>
      </c>
      <c r="P27">
        <v>0.67047018965187577</v>
      </c>
      <c r="Q27">
        <v>0.71750364200000005</v>
      </c>
      <c r="R27">
        <f>SUM(D27:Q27)</f>
        <v>22.452786731949843</v>
      </c>
      <c r="S27">
        <v>8.6318113112003534</v>
      </c>
      <c r="T27">
        <v>5.8079479452054796</v>
      </c>
      <c r="U27">
        <v>0.23013698630136983</v>
      </c>
      <c r="V27">
        <f>(R27+SUM(T27:U27)+AA27)/S27</f>
        <v>3.3006828620648694</v>
      </c>
      <c r="W27">
        <v>12.1018966718852</v>
      </c>
      <c r="X27">
        <v>4.4423719299967548</v>
      </c>
      <c r="Y27">
        <v>3.1222037660826798</v>
      </c>
      <c r="Z27">
        <v>2.7353555439852091</v>
      </c>
      <c r="AA27">
        <v>0</v>
      </c>
    </row>
    <row r="28" spans="1:27" x14ac:dyDescent="0.25">
      <c r="A28" s="43" t="s">
        <v>110</v>
      </c>
      <c r="B28" s="44" t="s">
        <v>47</v>
      </c>
      <c r="C28" s="44" t="s">
        <v>111</v>
      </c>
      <c r="D28">
        <v>-0.14160769500000026</v>
      </c>
      <c r="E28">
        <v>1.5338271894705899</v>
      </c>
      <c r="F28">
        <v>0.87073883013882991</v>
      </c>
      <c r="G28">
        <v>1.5397168829363501</v>
      </c>
      <c r="H28">
        <v>0.11947656029468</v>
      </c>
      <c r="I28">
        <v>0.48561953122961998</v>
      </c>
      <c r="J28">
        <v>0.7580426954798688</v>
      </c>
      <c r="K28">
        <v>3.0918760869799999E-2</v>
      </c>
      <c r="L28">
        <v>2.7255787355751364</v>
      </c>
      <c r="M28">
        <v>2.1885984210670988</v>
      </c>
      <c r="N28">
        <v>0.31249011000000004</v>
      </c>
      <c r="O28">
        <v>1.3446245906666665</v>
      </c>
      <c r="P28">
        <v>0.53653334361396299</v>
      </c>
      <c r="Q28">
        <v>0.78073562393548401</v>
      </c>
      <c r="R28">
        <f>SUM(D28:Q28)</f>
        <v>13.085293580278089</v>
      </c>
      <c r="S28">
        <v>8.2944870559643231</v>
      </c>
      <c r="T28">
        <v>5.8079479452054796</v>
      </c>
      <c r="U28">
        <v>0.23013698630136983</v>
      </c>
      <c r="V28">
        <f>(R28+SUM(T28:U28)+AA28)/S28</f>
        <v>2.3055528790094231</v>
      </c>
      <c r="W28">
        <v>2.9028556699405188</v>
      </c>
      <c r="X28">
        <v>4.9141771566422356</v>
      </c>
      <c r="Y28">
        <v>2.7479748904792198</v>
      </c>
      <c r="Z28">
        <v>2.6618935582161134</v>
      </c>
      <c r="AA28">
        <v>0</v>
      </c>
    </row>
    <row r="29" spans="1:27" x14ac:dyDescent="0.25">
      <c r="A29" s="43" t="s">
        <v>112</v>
      </c>
      <c r="B29" s="44" t="s">
        <v>47</v>
      </c>
      <c r="C29" s="44" t="s">
        <v>113</v>
      </c>
      <c r="D29">
        <v>1.188764457</v>
      </c>
      <c r="E29">
        <v>1.45475772270374</v>
      </c>
      <c r="F29">
        <v>1.0628358371911899</v>
      </c>
      <c r="G29">
        <v>2.0887914167420036</v>
      </c>
      <c r="H29">
        <v>0.24854667546687001</v>
      </c>
      <c r="I29">
        <v>0</v>
      </c>
      <c r="J29">
        <v>0.40700889828800002</v>
      </c>
      <c r="K29">
        <v>4.2353121967219999E-2</v>
      </c>
      <c r="L29">
        <v>1.7535852237201097</v>
      </c>
      <c r="M29">
        <v>2.4728451988695133</v>
      </c>
      <c r="N29">
        <v>0.50092698000000002</v>
      </c>
      <c r="O29">
        <v>1.59030439</v>
      </c>
      <c r="P29">
        <v>0.3805614436394002</v>
      </c>
      <c r="Q29">
        <v>0.83960201710967741</v>
      </c>
      <c r="R29">
        <f>SUM(D29:Q29)</f>
        <v>14.030883382697724</v>
      </c>
      <c r="S29">
        <v>8.2944870559643231</v>
      </c>
      <c r="T29">
        <v>5.8079479452054796</v>
      </c>
      <c r="U29">
        <v>0.23013698630136983</v>
      </c>
      <c r="V29">
        <f>(R29+SUM(T29:U29)+AA29)/S29</f>
        <v>2.4195550826465593</v>
      </c>
      <c r="W29">
        <v>2.744346990496874</v>
      </c>
      <c r="X29">
        <v>4.2264304225896225</v>
      </c>
      <c r="Y29">
        <v>3.0608736618621499</v>
      </c>
      <c r="Z29">
        <v>2.8104678507490775</v>
      </c>
      <c r="AA29">
        <v>0</v>
      </c>
    </row>
    <row r="30" spans="1:27" x14ac:dyDescent="0.25">
      <c r="A30" s="43" t="s">
        <v>114</v>
      </c>
      <c r="B30" s="44" t="s">
        <v>47</v>
      </c>
      <c r="C30" s="44" t="s">
        <v>115</v>
      </c>
      <c r="D30">
        <v>-1.1462695560000002</v>
      </c>
      <c r="E30">
        <v>0.36414447041567</v>
      </c>
      <c r="F30">
        <v>0.87474013026515984</v>
      </c>
      <c r="G30">
        <v>2.4909265080498901</v>
      </c>
      <c r="H30">
        <v>0</v>
      </c>
      <c r="I30">
        <v>5.3453688029829999E-2</v>
      </c>
      <c r="J30">
        <v>0.57172211828800001</v>
      </c>
      <c r="K30">
        <v>1.424703E-3</v>
      </c>
      <c r="L30">
        <v>1.0750720750291101</v>
      </c>
      <c r="M30">
        <v>2.2129452272484196</v>
      </c>
      <c r="N30">
        <v>0.16412885000000002</v>
      </c>
      <c r="O30">
        <v>1.6292746500000002</v>
      </c>
      <c r="P30">
        <v>0.36296578318438066</v>
      </c>
      <c r="Q30">
        <v>0.82549514870967744</v>
      </c>
      <c r="R30">
        <f>SUM(D30:Q30)</f>
        <v>9.4800237962201379</v>
      </c>
      <c r="S30">
        <v>8.2944870559643231</v>
      </c>
      <c r="T30">
        <v>5.8079479452054796</v>
      </c>
      <c r="U30">
        <v>0.23013698630136983</v>
      </c>
      <c r="V30">
        <f>(R30+SUM(T30:U30)+AA30)/S30</f>
        <v>1.870894320893342</v>
      </c>
      <c r="W30">
        <v>3.1161023143677204</v>
      </c>
      <c r="X30">
        <v>3.2880173022775296</v>
      </c>
      <c r="Y30">
        <v>1.4044381536808299</v>
      </c>
      <c r="Z30">
        <v>2.8177355818940581</v>
      </c>
      <c r="AA30">
        <v>0</v>
      </c>
    </row>
    <row r="31" spans="1:27" x14ac:dyDescent="0.25">
      <c r="A31" s="43" t="s">
        <v>116</v>
      </c>
      <c r="B31" s="44" t="s">
        <v>47</v>
      </c>
      <c r="C31" s="44" t="s">
        <v>117</v>
      </c>
      <c r="D31">
        <v>-0.46732573499999991</v>
      </c>
      <c r="E31">
        <v>1.34835602124426</v>
      </c>
      <c r="F31">
        <v>0.76396765806420974</v>
      </c>
      <c r="G31">
        <v>2.7565486559915202</v>
      </c>
      <c r="H31">
        <v>0</v>
      </c>
      <c r="I31">
        <v>4.4597533703379</v>
      </c>
      <c r="J31">
        <v>0.46851958828800006</v>
      </c>
      <c r="K31">
        <v>7.9146052678329998E-2</v>
      </c>
      <c r="L31">
        <v>1.43574156253035</v>
      </c>
      <c r="M31">
        <v>2.7447144559584231</v>
      </c>
      <c r="N31">
        <v>0.42082994000000001</v>
      </c>
      <c r="O31">
        <v>1.47389653</v>
      </c>
      <c r="P31">
        <v>0.40912739204033011</v>
      </c>
      <c r="Q31">
        <v>0.80240200870967748</v>
      </c>
      <c r="R31">
        <f>SUM(D31:Q31)</f>
        <v>16.695677500843004</v>
      </c>
      <c r="S31">
        <v>8.2944870559643231</v>
      </c>
      <c r="T31">
        <v>5.8079479452054796</v>
      </c>
      <c r="U31">
        <v>0.23013698630136983</v>
      </c>
      <c r="V31">
        <f>(R31+SUM(T31:U31)+AA31)/S31</f>
        <v>2.7408280076828468</v>
      </c>
      <c r="W31">
        <v>7.6848216146174204</v>
      </c>
      <c r="X31">
        <v>4.1804560184887727</v>
      </c>
      <c r="Y31">
        <v>2.6122996719867997</v>
      </c>
      <c r="Z31">
        <v>2.6854259307500072</v>
      </c>
      <c r="AA31">
        <v>0</v>
      </c>
    </row>
    <row r="32" spans="1:27" x14ac:dyDescent="0.25">
      <c r="A32" s="43" t="s">
        <v>118</v>
      </c>
      <c r="B32" s="44" t="s">
        <v>48</v>
      </c>
      <c r="C32" s="44" t="s">
        <v>119</v>
      </c>
      <c r="D32">
        <v>0.90698844400000012</v>
      </c>
      <c r="E32">
        <v>0.86317486553781997</v>
      </c>
      <c r="F32">
        <v>1.0789059445413698</v>
      </c>
      <c r="G32">
        <v>15.36146757556425</v>
      </c>
      <c r="H32">
        <v>0</v>
      </c>
      <c r="I32">
        <v>1.05656398114151</v>
      </c>
      <c r="J32">
        <v>0.7800749782880001</v>
      </c>
      <c r="K32">
        <v>0.16850705499808</v>
      </c>
      <c r="L32">
        <v>1.7264392900751699</v>
      </c>
      <c r="M32">
        <v>2.5003884529138327</v>
      </c>
      <c r="N32">
        <v>0.33461455000000001</v>
      </c>
      <c r="O32">
        <v>1.378553688</v>
      </c>
      <c r="P32">
        <v>0.22444560033637387</v>
      </c>
      <c r="Q32">
        <v>0.78947374593548414</v>
      </c>
      <c r="R32">
        <f>SUM(D32:Q32)</f>
        <v>27.169598171331888</v>
      </c>
      <c r="S32">
        <v>7.6894364774626194</v>
      </c>
      <c r="T32">
        <v>5.8079479452054796</v>
      </c>
      <c r="U32">
        <v>0.23013698630136983</v>
      </c>
      <c r="V32">
        <f>(R32+SUM(T32:U32)+AA32)/S32</f>
        <v>4.3186107590808387</v>
      </c>
      <c r="W32">
        <v>17.198106534993759</v>
      </c>
      <c r="X32">
        <v>4.2268277429890029</v>
      </c>
      <c r="Y32">
        <v>2.44520241507727</v>
      </c>
      <c r="Z32">
        <v>2.3924730342718581</v>
      </c>
      <c r="AA32">
        <v>0</v>
      </c>
    </row>
    <row r="33" spans="1:27" x14ac:dyDescent="0.25">
      <c r="A33" s="43" t="s">
        <v>120</v>
      </c>
      <c r="B33" s="44" t="s">
        <v>48</v>
      </c>
      <c r="C33" s="44" t="s">
        <v>121</v>
      </c>
      <c r="D33">
        <v>2.269853351000001</v>
      </c>
      <c r="E33">
        <v>1.0614259554833301</v>
      </c>
      <c r="F33">
        <v>1.13967645032045</v>
      </c>
      <c r="G33">
        <v>12.403705289910278</v>
      </c>
      <c r="H33">
        <v>0</v>
      </c>
      <c r="I33">
        <v>0.14569464329658999</v>
      </c>
      <c r="J33">
        <v>0.21377915828800001</v>
      </c>
      <c r="K33">
        <v>0.35056193337324998</v>
      </c>
      <c r="L33">
        <v>1.9557727800197302</v>
      </c>
      <c r="M33">
        <v>2.3764132902606621</v>
      </c>
      <c r="N33">
        <v>0.38493899999999998</v>
      </c>
      <c r="O33">
        <v>1.3699105930000002</v>
      </c>
      <c r="P33">
        <v>0.41677165799794325</v>
      </c>
      <c r="Q33">
        <v>0.75133357900000053</v>
      </c>
      <c r="R33">
        <f>SUM(D33:Q33)</f>
        <v>24.839837681950236</v>
      </c>
      <c r="S33">
        <v>7.6894364774626194</v>
      </c>
      <c r="T33">
        <v>5.8079479452054796</v>
      </c>
      <c r="U33">
        <v>0.23013698630136983</v>
      </c>
      <c r="V33">
        <f>(R33+SUM(T33:U33)+AA33)/S33</f>
        <v>4.0156288050442761</v>
      </c>
      <c r="W33">
        <v>12.763179091494868</v>
      </c>
      <c r="X33">
        <v>4.3321860702803923</v>
      </c>
      <c r="Y33">
        <v>2.9366033391770303</v>
      </c>
      <c r="Z33">
        <v>2.5380158299979438</v>
      </c>
      <c r="AA33">
        <v>0</v>
      </c>
    </row>
    <row r="34" spans="1:27" x14ac:dyDescent="0.25">
      <c r="A34" s="43" t="s">
        <v>122</v>
      </c>
      <c r="B34" s="44" t="s">
        <v>48</v>
      </c>
      <c r="C34" s="44" t="s">
        <v>123</v>
      </c>
      <c r="D34">
        <v>0.77754064400000056</v>
      </c>
      <c r="E34">
        <v>0.62404692106945003</v>
      </c>
      <c r="F34">
        <v>1.06906792727985</v>
      </c>
      <c r="G34">
        <v>8.1632402250648042</v>
      </c>
      <c r="H34">
        <v>9.4229106021299996E-2</v>
      </c>
      <c r="I34">
        <v>0.71584141413681002</v>
      </c>
      <c r="J34">
        <v>0.11648711828799999</v>
      </c>
      <c r="K34">
        <v>1.141683305522E-2</v>
      </c>
      <c r="L34">
        <v>1.82762036301421</v>
      </c>
      <c r="M34">
        <v>2.3796485842451585</v>
      </c>
      <c r="N34">
        <v>0.28264215000000004</v>
      </c>
      <c r="O34">
        <v>1.4172682830000001</v>
      </c>
      <c r="P34">
        <v>0.78843490781169467</v>
      </c>
      <c r="Q34">
        <v>0.72716614900000065</v>
      </c>
      <c r="R34">
        <f>SUM(D34:Q34)</f>
        <v>18.994650625986498</v>
      </c>
      <c r="S34">
        <v>7.6894364774626194</v>
      </c>
      <c r="T34">
        <v>5.8079479452054796</v>
      </c>
      <c r="U34">
        <v>0.23013698630136983</v>
      </c>
      <c r="V34">
        <f>(R34+SUM(T34:U34)+AA34)/S34</f>
        <v>3.2554707527480238</v>
      </c>
      <c r="W34">
        <v>9.0897978635109133</v>
      </c>
      <c r="X34">
        <v>4.2072689472593687</v>
      </c>
      <c r="Y34">
        <v>1.9871738314045202</v>
      </c>
      <c r="Z34">
        <v>2.9328693398116954</v>
      </c>
      <c r="AA34">
        <v>0</v>
      </c>
    </row>
    <row r="35" spans="1:27" x14ac:dyDescent="0.25">
      <c r="A35" s="43" t="s">
        <v>124</v>
      </c>
      <c r="B35" s="44" t="s">
        <v>48</v>
      </c>
      <c r="C35" s="44" t="s">
        <v>125</v>
      </c>
      <c r="D35">
        <v>-1.0098248389999998</v>
      </c>
      <c r="E35">
        <v>0.79993315912425</v>
      </c>
      <c r="F35">
        <v>0.89636978920051968</v>
      </c>
      <c r="G35">
        <v>5.2872034983057876</v>
      </c>
      <c r="H35">
        <v>0</v>
      </c>
      <c r="I35">
        <v>2.8991613178009999E-2</v>
      </c>
      <c r="J35">
        <v>0.32722017828799993</v>
      </c>
      <c r="K35">
        <v>1.486442505808E-2</v>
      </c>
      <c r="L35">
        <v>1.48936984665346</v>
      </c>
      <c r="M35">
        <v>2.4089181080610231</v>
      </c>
      <c r="N35">
        <v>0.33785925</v>
      </c>
      <c r="O35">
        <v>1.5105477429999996</v>
      </c>
      <c r="P35">
        <v>0.83947902484897441</v>
      </c>
      <c r="Q35">
        <v>0.74050270900000059</v>
      </c>
      <c r="R35">
        <f>SUM(D35:Q35)</f>
        <v>13.671434505718107</v>
      </c>
      <c r="S35">
        <v>7.6894364774626194</v>
      </c>
      <c r="T35">
        <v>5.8079479452054796</v>
      </c>
      <c r="U35">
        <v>0.23013698630136983</v>
      </c>
      <c r="V35">
        <f>(R35+SUM(T35:U35)+AA35)/S35</f>
        <v>2.5631942594223438</v>
      </c>
      <c r="W35">
        <v>5.6434152897717977</v>
      </c>
      <c r="X35">
        <v>3.8982879547144833</v>
      </c>
      <c r="Y35">
        <v>2.0490266233828498</v>
      </c>
      <c r="Z35">
        <v>3.0905294768489746</v>
      </c>
      <c r="AA35">
        <v>0</v>
      </c>
    </row>
    <row r="36" spans="1:27" x14ac:dyDescent="0.25">
      <c r="A36" s="43" t="s">
        <v>126</v>
      </c>
      <c r="B36" s="44" t="s">
        <v>48</v>
      </c>
      <c r="C36" s="44" t="s">
        <v>127</v>
      </c>
      <c r="D36">
        <v>-0.30857435700000013</v>
      </c>
      <c r="E36">
        <v>1.7791444721874554</v>
      </c>
      <c r="F36">
        <v>1.0547480857896598</v>
      </c>
      <c r="G36">
        <v>8.3246978628730517</v>
      </c>
      <c r="H36">
        <v>4.8155158592020006E-2</v>
      </c>
      <c r="I36">
        <v>0</v>
      </c>
      <c r="J36">
        <v>0.278100258288</v>
      </c>
      <c r="K36">
        <v>0.16886674277481001</v>
      </c>
      <c r="L36">
        <v>1.7129648302762503</v>
      </c>
      <c r="M36">
        <v>2.314500961060483</v>
      </c>
      <c r="N36">
        <v>0.35205536000000004</v>
      </c>
      <c r="O36">
        <v>1.3274692329999997</v>
      </c>
      <c r="P36">
        <v>-0.1992110966406353</v>
      </c>
      <c r="Q36">
        <v>0.7998204490000006</v>
      </c>
      <c r="R36">
        <f>SUM(D36:Q36)</f>
        <v>17.652737960201097</v>
      </c>
      <c r="S36">
        <v>7.6894364774626194</v>
      </c>
      <c r="T36">
        <v>5.8079479452054796</v>
      </c>
      <c r="U36">
        <v>0.23013698630136983</v>
      </c>
      <c r="V36">
        <f>(R36+SUM(T36:U36)+AA36)/S36</f>
        <v>3.0809569675417237</v>
      </c>
      <c r="W36">
        <v>8.6509532797530717</v>
      </c>
      <c r="X36">
        <v>4.0274657913367333</v>
      </c>
      <c r="Y36">
        <v>3.3548146607519254</v>
      </c>
      <c r="Z36">
        <v>1.9280785853593652</v>
      </c>
      <c r="AA36">
        <v>0</v>
      </c>
    </row>
    <row r="37" spans="1:27" x14ac:dyDescent="0.25">
      <c r="A37" s="43" t="s">
        <v>128</v>
      </c>
      <c r="B37" s="44" t="s">
        <v>49</v>
      </c>
      <c r="C37" s="44" t="s">
        <v>129</v>
      </c>
      <c r="D37">
        <v>-0.91798311200000016</v>
      </c>
      <c r="E37">
        <v>0.55667035270033915</v>
      </c>
      <c r="F37">
        <v>0.95251043721512985</v>
      </c>
      <c r="G37">
        <v>5.6517082813860471</v>
      </c>
      <c r="H37">
        <v>9.0911257776830012E-2</v>
      </c>
      <c r="I37">
        <v>6.1034589503899998E-2</v>
      </c>
      <c r="J37">
        <v>1.3535194574757643</v>
      </c>
      <c r="K37">
        <v>2.6701673981329999E-2</v>
      </c>
      <c r="L37">
        <v>2.0068876086519936</v>
      </c>
      <c r="M37">
        <v>2.3753748547674611</v>
      </c>
      <c r="N37">
        <v>0.25393136000000005</v>
      </c>
      <c r="O37">
        <v>1.3298363180645156</v>
      </c>
      <c r="P37">
        <v>0.62441403352887315</v>
      </c>
      <c r="Q37">
        <v>0.85054415999999999</v>
      </c>
      <c r="R37">
        <f>SUM(D37:Q37)</f>
        <v>15.216061273052183</v>
      </c>
      <c r="S37">
        <v>8.0434075445660245</v>
      </c>
      <c r="T37">
        <v>5.8079479452054796</v>
      </c>
      <c r="U37">
        <v>0.23013698630136983</v>
      </c>
      <c r="V37">
        <f>(R37+SUM(T37:U37)+AA37)/S37</f>
        <v>2.6424305975789997</v>
      </c>
      <c r="W37">
        <v>7.1571735861425418</v>
      </c>
      <c r="X37">
        <v>4.3822624634194547</v>
      </c>
      <c r="Y37">
        <v>1.7898138238967989</v>
      </c>
      <c r="Z37">
        <v>2.8047945115933888</v>
      </c>
      <c r="AA37">
        <v>0</v>
      </c>
    </row>
    <row r="38" spans="1:27" x14ac:dyDescent="0.25">
      <c r="A38" s="43" t="s">
        <v>130</v>
      </c>
      <c r="B38" s="44" t="s">
        <v>49</v>
      </c>
      <c r="C38" s="44" t="s">
        <v>131</v>
      </c>
      <c r="D38">
        <v>1.2612332000000059E-2</v>
      </c>
      <c r="E38">
        <v>1.1868090243293801</v>
      </c>
      <c r="F38">
        <v>0.86617736653833</v>
      </c>
      <c r="G38">
        <v>1.8462370894780515</v>
      </c>
      <c r="H38">
        <v>0</v>
      </c>
      <c r="I38">
        <v>2.6702003947070001E-2</v>
      </c>
      <c r="J38">
        <v>0.68849025828800015</v>
      </c>
      <c r="K38">
        <v>8.9238923613400006E-3</v>
      </c>
      <c r="L38">
        <v>1.5375539464443637</v>
      </c>
      <c r="M38">
        <v>2.1137514479853756</v>
      </c>
      <c r="N38">
        <v>0.40491104</v>
      </c>
      <c r="O38">
        <v>1.3725014580645158</v>
      </c>
      <c r="P38">
        <v>0.55557651122884888</v>
      </c>
      <c r="Q38">
        <v>0.84029008000000005</v>
      </c>
      <c r="R38">
        <f>SUM(D38:Q38)</f>
        <v>11.460536450665275</v>
      </c>
      <c r="S38">
        <v>8.0434075445660245</v>
      </c>
      <c r="T38">
        <v>5.8079479452054796</v>
      </c>
      <c r="U38">
        <v>0.23013698630136983</v>
      </c>
      <c r="V38">
        <f>(R38+SUM(T38:U38)+AA38)/S38</f>
        <v>2.1755234066181148</v>
      </c>
      <c r="W38">
        <v>2.5614293517131217</v>
      </c>
      <c r="X38">
        <v>3.6513053944297393</v>
      </c>
      <c r="Y38">
        <v>2.4668213232290501</v>
      </c>
      <c r="Z38">
        <v>2.7683680492933647</v>
      </c>
      <c r="AA38">
        <v>0</v>
      </c>
    </row>
    <row r="39" spans="1:27" x14ac:dyDescent="0.25">
      <c r="A39" s="43" t="s">
        <v>132</v>
      </c>
      <c r="B39" s="44" t="s">
        <v>49</v>
      </c>
      <c r="C39" s="44" t="s">
        <v>133</v>
      </c>
      <c r="D39">
        <v>-0.77148195100000039</v>
      </c>
      <c r="E39">
        <v>1.15812567770046</v>
      </c>
      <c r="F39">
        <v>0.88262187460047992</v>
      </c>
      <c r="G39">
        <v>5.1768537145945466</v>
      </c>
      <c r="H39">
        <v>0</v>
      </c>
      <c r="I39">
        <v>1.80894564549126</v>
      </c>
      <c r="J39">
        <v>0.15457267828800003</v>
      </c>
      <c r="K39">
        <v>3.2534772143259998E-2</v>
      </c>
      <c r="L39">
        <v>1.5612853430094837</v>
      </c>
      <c r="M39">
        <v>1.9857944065580986</v>
      </c>
      <c r="N39">
        <v>0.20792707000000002</v>
      </c>
      <c r="O39">
        <v>1.2435867680645158</v>
      </c>
      <c r="P39">
        <v>0.70597198804973915</v>
      </c>
      <c r="Q39">
        <v>0.87975066000000002</v>
      </c>
      <c r="R39">
        <f>SUM(D39:Q39)</f>
        <v>15.026488647499846</v>
      </c>
      <c r="S39">
        <v>8.0434075445660245</v>
      </c>
      <c r="T39">
        <v>5.8079479452054796</v>
      </c>
      <c r="U39">
        <v>0.23013698630136983</v>
      </c>
      <c r="V39">
        <f>(R39+SUM(T39:U39)+AA39)/S39</f>
        <v>2.6188619017865791</v>
      </c>
      <c r="W39">
        <v>7.1403720383738065</v>
      </c>
      <c r="X39">
        <v>3.5470797495675823</v>
      </c>
      <c r="Y39">
        <v>2.2812093944442005</v>
      </c>
      <c r="Z39">
        <v>2.8293094161142549</v>
      </c>
      <c r="AA39">
        <v>0</v>
      </c>
    </row>
    <row r="40" spans="1:27" x14ac:dyDescent="0.25">
      <c r="A40" s="43" t="s">
        <v>134</v>
      </c>
      <c r="B40" s="44" t="s">
        <v>49</v>
      </c>
      <c r="C40" s="44" t="s">
        <v>135</v>
      </c>
      <c r="D40">
        <v>1.7132964430000002</v>
      </c>
      <c r="E40">
        <v>0.81597075391149998</v>
      </c>
      <c r="F40">
        <v>1.23187436324725</v>
      </c>
      <c r="G40">
        <v>8.139039749826507</v>
      </c>
      <c r="H40">
        <v>0</v>
      </c>
      <c r="I40">
        <v>2.7966299421340501</v>
      </c>
      <c r="J40">
        <v>0.13458610828799999</v>
      </c>
      <c r="K40">
        <v>3.1578232018569997E-2</v>
      </c>
      <c r="L40">
        <v>1.8429430280110535</v>
      </c>
      <c r="M40">
        <v>2.7370055227713461</v>
      </c>
      <c r="N40">
        <v>0.29350151999999996</v>
      </c>
      <c r="O40">
        <v>1.0889388180645159</v>
      </c>
      <c r="P40">
        <v>0.58858806033587885</v>
      </c>
      <c r="Q40">
        <v>0.88769646999999985</v>
      </c>
      <c r="R40">
        <f>SUM(D40:Q40)</f>
        <v>22.301649011608667</v>
      </c>
      <c r="S40">
        <v>8.0434075445660245</v>
      </c>
      <c r="T40">
        <v>5.8079479452054796</v>
      </c>
      <c r="U40">
        <v>0.23013698630136983</v>
      </c>
      <c r="V40">
        <f>(R40+SUM(T40:U40)+AA40)/S40</f>
        <v>3.5233492504381818</v>
      </c>
      <c r="W40">
        <v>11.070255800248557</v>
      </c>
      <c r="X40">
        <v>4.5799485507823992</v>
      </c>
      <c r="Y40">
        <v>2.3729248691773202</v>
      </c>
      <c r="Z40">
        <v>2.5652233484003943</v>
      </c>
      <c r="AA40">
        <v>0</v>
      </c>
    </row>
    <row r="41" spans="1:27" x14ac:dyDescent="0.25">
      <c r="A41" s="43" t="s">
        <v>136</v>
      </c>
      <c r="B41" s="44" t="s">
        <v>50</v>
      </c>
      <c r="C41" s="44" t="s">
        <v>137</v>
      </c>
      <c r="D41">
        <v>-0.32766561999999988</v>
      </c>
      <c r="E41">
        <v>1.2399397849159601</v>
      </c>
      <c r="F41">
        <v>0.9336975539712199</v>
      </c>
      <c r="G41">
        <v>6.8428044576891782</v>
      </c>
      <c r="H41">
        <v>0</v>
      </c>
      <c r="I41">
        <v>2.1017071848780003E-2</v>
      </c>
      <c r="J41">
        <v>0.26046461828799999</v>
      </c>
      <c r="K41">
        <v>5.2767735134300001E-3</v>
      </c>
      <c r="L41">
        <v>1.6074857475250526</v>
      </c>
      <c r="M41">
        <v>2.08365521294155</v>
      </c>
      <c r="N41">
        <v>0.26986920000000003</v>
      </c>
      <c r="O41">
        <v>1.3690896726008066</v>
      </c>
      <c r="P41">
        <v>0.46216469007350924</v>
      </c>
      <c r="Q41">
        <v>0.89697685999999988</v>
      </c>
      <c r="R41">
        <f>SUM(D41:Q41)</f>
        <v>15.664776023367484</v>
      </c>
      <c r="S41">
        <v>7.672910768943094</v>
      </c>
      <c r="T41">
        <v>5.8079479452054796</v>
      </c>
      <c r="U41">
        <v>0.23013698630136983</v>
      </c>
      <c r="V41">
        <f>(R41+SUM(T41:U41)+AA41)/S41</f>
        <v>2.8285042806334881</v>
      </c>
      <c r="W41">
        <v>7.1242861478259583</v>
      </c>
      <c r="X41">
        <v>3.6911409604666026</v>
      </c>
      <c r="Y41">
        <v>2.44878331240061</v>
      </c>
      <c r="Z41">
        <v>2.7282312226743155</v>
      </c>
      <c r="AA41">
        <v>0</v>
      </c>
    </row>
    <row r="42" spans="1:27" x14ac:dyDescent="0.25">
      <c r="A42" s="43" t="s">
        <v>138</v>
      </c>
      <c r="B42" s="44" t="s">
        <v>50</v>
      </c>
      <c r="C42" s="44" t="s">
        <v>139</v>
      </c>
      <c r="D42">
        <v>0.81657697699999987</v>
      </c>
      <c r="E42">
        <v>1.5251851296254544</v>
      </c>
      <c r="F42">
        <v>0.97690978369757997</v>
      </c>
      <c r="G42">
        <v>10.111693025851089</v>
      </c>
      <c r="H42">
        <v>0</v>
      </c>
      <c r="I42">
        <v>0.66207776587137002</v>
      </c>
      <c r="J42">
        <v>0.354132658288</v>
      </c>
      <c r="K42">
        <v>1.04242798755974</v>
      </c>
      <c r="L42">
        <v>1.5103123098209592</v>
      </c>
      <c r="M42">
        <v>2.5658138132945201</v>
      </c>
      <c r="N42">
        <v>0.58767587999999993</v>
      </c>
      <c r="O42">
        <v>1.1382446570967741</v>
      </c>
      <c r="P42">
        <v>-0.79076273216085669</v>
      </c>
      <c r="Q42">
        <v>0.81227119999999986</v>
      </c>
      <c r="R42">
        <f>SUM(D42:Q42)</f>
        <v>21.312558455944632</v>
      </c>
      <c r="S42">
        <v>7.672910768943094</v>
      </c>
      <c r="T42">
        <v>5.8079479452054796</v>
      </c>
      <c r="U42">
        <v>0.23013698630136983</v>
      </c>
      <c r="V42">
        <f>(R42+SUM(T42:U42)+AA42)/S42</f>
        <v>3.5645720654221686</v>
      </c>
      <c r="W42">
        <v>11.127903450010459</v>
      </c>
      <c r="X42">
        <v>4.0761261231154791</v>
      </c>
      <c r="Y42">
        <v>4.1321987808827743</v>
      </c>
      <c r="Z42">
        <v>1.1597531249359174</v>
      </c>
      <c r="AA42">
        <v>0</v>
      </c>
    </row>
    <row r="43" spans="1:27" x14ac:dyDescent="0.25">
      <c r="A43" s="43" t="s">
        <v>140</v>
      </c>
      <c r="B43" s="43" t="s">
        <v>50</v>
      </c>
      <c r="C43" s="43" t="s">
        <v>141</v>
      </c>
      <c r="D43">
        <v>0.55348509299999959</v>
      </c>
      <c r="E43">
        <v>2.47703970587802</v>
      </c>
      <c r="F43">
        <v>0.96586420765670977</v>
      </c>
      <c r="G43">
        <v>12.612708216048706</v>
      </c>
      <c r="H43">
        <v>0</v>
      </c>
      <c r="I43">
        <v>0.47853148215603997</v>
      </c>
      <c r="J43">
        <v>0.89756099828800007</v>
      </c>
      <c r="K43">
        <v>0.17460913143804999</v>
      </c>
      <c r="L43">
        <v>1.3490636571305494</v>
      </c>
      <c r="M43">
        <v>3.26493624104836</v>
      </c>
      <c r="N43">
        <v>0.61118328</v>
      </c>
      <c r="O43">
        <v>1.2157006070967742</v>
      </c>
      <c r="P43">
        <v>1.2735824540097886</v>
      </c>
      <c r="Q43">
        <v>0.72646668000000003</v>
      </c>
      <c r="R43">
        <f>SUM(D43:Q43)</f>
        <v>26.600731753750999</v>
      </c>
      <c r="S43">
        <v>7.672910768943094</v>
      </c>
      <c r="T43">
        <v>5.8079479452054796</v>
      </c>
      <c r="U43">
        <v>0.23013698630136983</v>
      </c>
      <c r="V43">
        <f>(R43+SUM(T43:U43)+AA43)/S43</f>
        <v>4.2537724819330442</v>
      </c>
      <c r="W43">
        <v>13.988800696492746</v>
      </c>
      <c r="X43">
        <v>4.6139998981789097</v>
      </c>
      <c r="Y43">
        <v>4.2286963249727796</v>
      </c>
      <c r="Z43">
        <v>3.215749741106563</v>
      </c>
      <c r="AA43">
        <v>0</v>
      </c>
    </row>
    <row r="44" spans="1:27" x14ac:dyDescent="0.25">
      <c r="A44" s="43" t="s">
        <v>142</v>
      </c>
      <c r="B44" s="43" t="s">
        <v>50</v>
      </c>
      <c r="C44" s="43" t="s">
        <v>143</v>
      </c>
      <c r="D44">
        <v>9.6007163999999645E-2</v>
      </c>
      <c r="E44">
        <v>0.73662409588388</v>
      </c>
      <c r="F44">
        <v>0.98209524380729996</v>
      </c>
      <c r="G44">
        <v>6.487801810236097</v>
      </c>
      <c r="H44">
        <v>0.95454407487866999</v>
      </c>
      <c r="I44">
        <v>3.2513372824378299</v>
      </c>
      <c r="J44">
        <v>0.31266225828799993</v>
      </c>
      <c r="K44">
        <v>5.763260970682E-2</v>
      </c>
      <c r="L44">
        <v>1.6293223016144993</v>
      </c>
      <c r="M44">
        <v>2.8420388404902801</v>
      </c>
      <c r="N44">
        <v>0.3011973</v>
      </c>
      <c r="O44">
        <v>1.2635015770967744</v>
      </c>
      <c r="P44">
        <v>2.5469797290665439</v>
      </c>
      <c r="Q44">
        <v>0.6827340799999998</v>
      </c>
      <c r="R44">
        <f>SUM(D44:Q44)</f>
        <v>22.144478367506689</v>
      </c>
      <c r="S44">
        <v>7.672910768943094</v>
      </c>
      <c r="T44">
        <v>5.8079479452054796</v>
      </c>
      <c r="U44">
        <v>0.23013698630136983</v>
      </c>
      <c r="V44">
        <f>(R44+SUM(T44:U44)+AA44)/S44</f>
        <v>3.672995053335613</v>
      </c>
      <c r="W44">
        <v>11.006345425840596</v>
      </c>
      <c r="X44">
        <v>4.4713611421047794</v>
      </c>
      <c r="Y44">
        <v>2.0775492493979999</v>
      </c>
      <c r="Z44">
        <v>4.4932153861633175</v>
      </c>
      <c r="AA44">
        <v>0</v>
      </c>
    </row>
    <row r="45" spans="1:27" x14ac:dyDescent="0.25">
      <c r="A45" s="43" t="s">
        <v>144</v>
      </c>
      <c r="B45" s="43" t="s">
        <v>51</v>
      </c>
      <c r="C45" s="43" t="s">
        <v>145</v>
      </c>
      <c r="D45">
        <v>0.80346929099999975</v>
      </c>
      <c r="E45">
        <v>1.02562582416473</v>
      </c>
      <c r="F45">
        <v>0.86333882591967004</v>
      </c>
      <c r="G45">
        <v>12.962376145244885</v>
      </c>
      <c r="H45">
        <v>0</v>
      </c>
      <c r="I45">
        <v>8.0584402475285106</v>
      </c>
      <c r="J45">
        <v>0.12998266828765076</v>
      </c>
      <c r="K45">
        <v>0.12258430887017997</v>
      </c>
      <c r="L45">
        <v>1.8083138420318416</v>
      </c>
      <c r="M45">
        <v>4.0702918160670656</v>
      </c>
      <c r="N45">
        <v>0.25064231999999997</v>
      </c>
      <c r="O45">
        <v>1.19428150505914</v>
      </c>
      <c r="P45">
        <v>1.990601510390025</v>
      </c>
      <c r="Q45">
        <v>0.76992803599999993</v>
      </c>
      <c r="R45">
        <f>SUM(D45:Q45)</f>
        <v>34.049876340563699</v>
      </c>
      <c r="S45">
        <v>7.8753614145858748</v>
      </c>
      <c r="T45">
        <v>5.8079479452054796</v>
      </c>
      <c r="U45">
        <v>0.23013698630136983</v>
      </c>
      <c r="V45">
        <f>(R45+SUM(T45:U45)+AA45)/S45</f>
        <v>5.0903011508556366</v>
      </c>
      <c r="W45">
        <v>21.150799061061047</v>
      </c>
      <c r="X45">
        <v>5.8786056580989072</v>
      </c>
      <c r="Y45">
        <v>2.2621912789545799</v>
      </c>
      <c r="Z45">
        <v>3.9548110514491648</v>
      </c>
      <c r="AA45">
        <v>0</v>
      </c>
    </row>
    <row r="46" spans="1:27" x14ac:dyDescent="0.25">
      <c r="A46" s="43" t="s">
        <v>146</v>
      </c>
      <c r="B46" s="43" t="s">
        <v>51</v>
      </c>
      <c r="C46" s="43" t="s">
        <v>147</v>
      </c>
      <c r="D46">
        <v>0.56091149300000032</v>
      </c>
      <c r="E46">
        <v>1.125005715006693</v>
      </c>
      <c r="F46">
        <v>1.0082901208280901</v>
      </c>
      <c r="G46">
        <v>9.5311462378568841</v>
      </c>
      <c r="H46">
        <v>0</v>
      </c>
      <c r="I46">
        <v>5.5386549550529001</v>
      </c>
      <c r="J46">
        <v>0.48535027828799998</v>
      </c>
      <c r="K46">
        <v>1.954949561367E-2</v>
      </c>
      <c r="L46">
        <v>1.7665582418441566</v>
      </c>
      <c r="M46">
        <v>4.13039366972904</v>
      </c>
      <c r="N46">
        <v>0.35049458999999994</v>
      </c>
      <c r="O46">
        <v>1.3133283403333333</v>
      </c>
      <c r="P46">
        <v>0.75978781438776</v>
      </c>
      <c r="Q46">
        <v>0.86481446199999989</v>
      </c>
      <c r="R46">
        <f>SUM(D46:Q46)</f>
        <v>27.454285413940521</v>
      </c>
      <c r="S46">
        <v>7.8753614145858748</v>
      </c>
      <c r="T46">
        <v>5.8079479452054796</v>
      </c>
      <c r="U46">
        <v>0.23013698630136983</v>
      </c>
      <c r="V46">
        <f>(R46+SUM(T46:U46)+AA46)/S46</f>
        <v>4.2528042311069685</v>
      </c>
      <c r="W46">
        <v>15.555151471197783</v>
      </c>
      <c r="X46">
        <v>5.896951911573197</v>
      </c>
      <c r="Y46">
        <v>2.5033399214484526</v>
      </c>
      <c r="Z46">
        <v>2.9379306167210935</v>
      </c>
      <c r="AA46">
        <v>0</v>
      </c>
    </row>
    <row r="47" spans="1:27" x14ac:dyDescent="0.25">
      <c r="A47" t="s">
        <v>148</v>
      </c>
      <c r="B47" t="s">
        <v>51</v>
      </c>
      <c r="C47" s="43" t="s">
        <v>149</v>
      </c>
      <c r="D47">
        <v>0.14293405400000014</v>
      </c>
      <c r="E47">
        <v>1.0570331600965599</v>
      </c>
      <c r="F47">
        <v>0.84602569087195012</v>
      </c>
      <c r="G47">
        <v>6.7261002575979427</v>
      </c>
      <c r="H47">
        <v>4.9201375762552892</v>
      </c>
      <c r="I47">
        <v>6.8664559714028108</v>
      </c>
      <c r="J47">
        <v>0.560605278288</v>
      </c>
      <c r="K47">
        <v>0.36674944114332997</v>
      </c>
      <c r="L47">
        <v>1.9560936802693065</v>
      </c>
      <c r="M47">
        <v>3.8347164773271794</v>
      </c>
      <c r="N47">
        <v>0.41693080999999999</v>
      </c>
      <c r="O47">
        <v>1.2969923403333332</v>
      </c>
      <c r="P47">
        <v>0.37220079621922991</v>
      </c>
      <c r="Q47">
        <v>0.77196132200000001</v>
      </c>
      <c r="R47">
        <f>SUM(D47:Q47)</f>
        <v>30.134936855804931</v>
      </c>
      <c r="S47">
        <v>7.8753614145858748</v>
      </c>
      <c r="T47">
        <v>5.8079479452054796</v>
      </c>
      <c r="U47">
        <v>0.23013698630136983</v>
      </c>
      <c r="V47">
        <f>(R47+SUM(T47:U47)+AA47)/S47</f>
        <v>4.5931887926205022</v>
      </c>
      <c r="W47">
        <v>19.073299083544043</v>
      </c>
      <c r="X47">
        <v>5.7908101575964857</v>
      </c>
      <c r="Y47">
        <v>2.6867391021118401</v>
      </c>
      <c r="Z47">
        <v>2.4411544585525631</v>
      </c>
      <c r="AA47">
        <v>0</v>
      </c>
    </row>
    <row r="48" spans="1:27" x14ac:dyDescent="0.25">
      <c r="A48" t="s">
        <v>150</v>
      </c>
      <c r="B48" t="s">
        <v>51</v>
      </c>
      <c r="C48" s="43" t="s">
        <v>151</v>
      </c>
      <c r="D48">
        <v>0.68983598400000001</v>
      </c>
      <c r="E48">
        <v>1.7513519582695496</v>
      </c>
      <c r="F48">
        <v>0.89941690735554014</v>
      </c>
      <c r="G48">
        <v>4.6263990808431394</v>
      </c>
      <c r="H48">
        <v>6.182219518946E-2</v>
      </c>
      <c r="I48">
        <v>1.8109166303217599</v>
      </c>
      <c r="J48">
        <v>0.59868200828727414</v>
      </c>
      <c r="K48">
        <v>1.6203588462974801</v>
      </c>
      <c r="L48">
        <v>2.2750952668419866</v>
      </c>
      <c r="M48">
        <v>3.1092428444936901</v>
      </c>
      <c r="N48">
        <v>0.42239707999999998</v>
      </c>
      <c r="O48">
        <v>1.2922668103333335</v>
      </c>
      <c r="P48">
        <v>0.43707025802983251</v>
      </c>
      <c r="Q48">
        <v>0.82090717199999985</v>
      </c>
      <c r="R48">
        <f>SUM(D48:Q48)</f>
        <v>20.415763042263048</v>
      </c>
      <c r="S48">
        <v>7.8753614145858748</v>
      </c>
      <c r="T48">
        <v>5.8079479452054796</v>
      </c>
      <c r="U48">
        <v>0.23013698630136983</v>
      </c>
      <c r="V48">
        <f>(R48+SUM(T48:U48)+AA48)/S48</f>
        <v>3.359064629691153</v>
      </c>
      <c r="W48">
        <v>7.0978199146416339</v>
      </c>
      <c r="X48">
        <v>5.3843381113356763</v>
      </c>
      <c r="Y48">
        <v>4.6935247919225693</v>
      </c>
      <c r="Z48">
        <v>2.550244240363166</v>
      </c>
      <c r="AA48">
        <v>0</v>
      </c>
    </row>
    <row r="49" spans="1:27" x14ac:dyDescent="0.25">
      <c r="A49" t="s">
        <v>152</v>
      </c>
      <c r="B49" t="s">
        <v>51</v>
      </c>
      <c r="C49" s="43" t="s">
        <v>153</v>
      </c>
      <c r="D49">
        <v>1.1667024380000004</v>
      </c>
      <c r="E49">
        <v>2.9547650290729002</v>
      </c>
      <c r="F49">
        <v>0.74210838031568005</v>
      </c>
      <c r="G49">
        <v>7.8459343779481792</v>
      </c>
      <c r="H49">
        <v>0.21059583400000001</v>
      </c>
      <c r="I49">
        <v>0.75535925399546999</v>
      </c>
      <c r="J49">
        <v>0.60340854828800006</v>
      </c>
      <c r="K49">
        <v>4.8532191812870003E-2</v>
      </c>
      <c r="L49">
        <v>1.6978289777368065</v>
      </c>
      <c r="M49">
        <v>3.7857448375648</v>
      </c>
      <c r="N49">
        <v>0.23485067000000001</v>
      </c>
      <c r="O49">
        <v>1.3453670278333334</v>
      </c>
      <c r="P49">
        <v>1.0520398349681224</v>
      </c>
      <c r="Q49">
        <v>0.82641029199999994</v>
      </c>
      <c r="R49">
        <f>SUM(D49:Q49)</f>
        <v>23.269647693536161</v>
      </c>
      <c r="S49">
        <v>7.8753614145858748</v>
      </c>
      <c r="T49">
        <v>5.8079479452054796</v>
      </c>
      <c r="U49">
        <v>0.23013698630136983</v>
      </c>
      <c r="V49">
        <f>(R49+SUM(T49:U49)+AA49)/S49</f>
        <v>3.7214460495441468</v>
      </c>
      <c r="W49">
        <v>9.4152980142316487</v>
      </c>
      <c r="X49">
        <v>5.4835738153016065</v>
      </c>
      <c r="Y49">
        <v>3.9802562712014504</v>
      </c>
      <c r="Z49">
        <v>3.2238171548014556</v>
      </c>
      <c r="AA49">
        <v>0</v>
      </c>
    </row>
    <row r="50" spans="1:27" x14ac:dyDescent="0.25">
      <c r="A50" t="s">
        <v>154</v>
      </c>
      <c r="B50" t="s">
        <v>52</v>
      </c>
      <c r="C50" s="43" t="s">
        <v>155</v>
      </c>
      <c r="D50">
        <v>1.4960401890000006</v>
      </c>
      <c r="E50">
        <v>1.8448241667675598</v>
      </c>
      <c r="F50">
        <v>1.2394696738330202</v>
      </c>
      <c r="G50">
        <v>11.61575930902479</v>
      </c>
      <c r="H50">
        <v>1.5869695217366599</v>
      </c>
      <c r="I50">
        <v>0.35182948451820995</v>
      </c>
      <c r="J50">
        <v>0.25783050828698717</v>
      </c>
      <c r="K50">
        <v>0.13092260969680997</v>
      </c>
      <c r="L50">
        <v>1.8526957286527965</v>
      </c>
      <c r="M50">
        <v>3.3652947082964486</v>
      </c>
      <c r="N50">
        <v>0.37322977000000002</v>
      </c>
      <c r="O50">
        <v>1.4148029843333334</v>
      </c>
      <c r="P50">
        <v>0.94658198058224452</v>
      </c>
      <c r="Q50">
        <v>0.86300179632258622</v>
      </c>
      <c r="R50">
        <f>SUM(D50:Q50)</f>
        <v>27.339252431051449</v>
      </c>
      <c r="S50">
        <v>9.40389783234032</v>
      </c>
      <c r="T50">
        <v>5.8079479452054796</v>
      </c>
      <c r="U50">
        <v>0.23013698630136983</v>
      </c>
      <c r="V50">
        <f>(R50+SUM(T50:U50)+AA50)/S50</f>
        <v>3.5493088033956002</v>
      </c>
      <c r="W50">
        <v>13.812388823566648</v>
      </c>
      <c r="X50">
        <v>5.2179904369492451</v>
      </c>
      <c r="Y50">
        <v>3.5884462202973899</v>
      </c>
      <c r="Z50">
        <v>3.224386761238164</v>
      </c>
      <c r="AA50">
        <v>0</v>
      </c>
    </row>
    <row r="51" spans="1:27" x14ac:dyDescent="0.25">
      <c r="A51" t="s">
        <v>156</v>
      </c>
      <c r="B51" t="s">
        <v>52</v>
      </c>
      <c r="C51" s="43" t="s">
        <v>157</v>
      </c>
      <c r="D51">
        <v>2.1503240199999993</v>
      </c>
      <c r="E51">
        <v>2.1350436171645244</v>
      </c>
      <c r="F51">
        <v>1.73917034904404</v>
      </c>
      <c r="G51">
        <v>16.901652248475319</v>
      </c>
      <c r="H51">
        <v>6.9144896177859501</v>
      </c>
      <c r="I51">
        <v>5.00842420738834</v>
      </c>
      <c r="J51">
        <v>3.6994518287999989E-2</v>
      </c>
      <c r="K51">
        <v>6.7277496305669995E-2</v>
      </c>
      <c r="L51">
        <v>1.6206979263868599</v>
      </c>
      <c r="M51">
        <v>4.2985572194499193</v>
      </c>
      <c r="N51">
        <v>0.48036297000000006</v>
      </c>
      <c r="O51">
        <v>1.1778345400000001</v>
      </c>
      <c r="P51">
        <v>0.52768990773924895</v>
      </c>
      <c r="Q51">
        <v>0.8555492037096839</v>
      </c>
      <c r="R51">
        <f>SUM(D51:Q51)</f>
        <v>43.914067841737555</v>
      </c>
      <c r="S51">
        <v>9.40389783234032</v>
      </c>
      <c r="T51">
        <v>5.8079479452054796</v>
      </c>
      <c r="U51">
        <v>0.23013698630136983</v>
      </c>
      <c r="V51">
        <f>(R51+SUM(T51:U51)+AA51)/S51</f>
        <v>5.3118561753677582</v>
      </c>
      <c r="W51">
        <v>28.861560591937611</v>
      </c>
      <c r="X51">
        <v>5.9192551458367788</v>
      </c>
      <c r="Y51">
        <v>4.4218544325142348</v>
      </c>
      <c r="Z51">
        <v>2.561073651448933</v>
      </c>
      <c r="AA51">
        <v>0</v>
      </c>
    </row>
    <row r="52" spans="1:27" x14ac:dyDescent="0.25">
      <c r="A52" t="s">
        <v>158</v>
      </c>
      <c r="B52" t="s">
        <v>52</v>
      </c>
      <c r="C52" s="43" t="s">
        <v>159</v>
      </c>
      <c r="D52">
        <v>1.9518066569999999</v>
      </c>
      <c r="E52">
        <v>1.57626876110763</v>
      </c>
      <c r="F52">
        <v>1.1726459346157898</v>
      </c>
      <c r="G52">
        <v>6.55780075021082</v>
      </c>
      <c r="H52">
        <v>1.3314779831189999E-2</v>
      </c>
      <c r="I52">
        <v>0.10223375576617</v>
      </c>
      <c r="J52">
        <v>5.7523748287735668E-2</v>
      </c>
      <c r="K52">
        <v>1.46541180335E-2</v>
      </c>
      <c r="L52">
        <v>1.9721841616448905</v>
      </c>
      <c r="M52">
        <v>3.0081111171016301</v>
      </c>
      <c r="N52">
        <v>0.28701573000000002</v>
      </c>
      <c r="O52">
        <v>1.1391706400000001</v>
      </c>
      <c r="P52">
        <v>0.71391830010329893</v>
      </c>
      <c r="Q52">
        <v>0.87175453370968392</v>
      </c>
      <c r="R52">
        <f>SUM(D52:Q52)</f>
        <v>19.438402987412335</v>
      </c>
      <c r="S52">
        <v>9.40389783234032</v>
      </c>
      <c r="T52">
        <v>5.8079479452054796</v>
      </c>
      <c r="U52">
        <v>0.23013698630136983</v>
      </c>
      <c r="V52">
        <f>(R52+SUM(T52:U52)+AA52)/S52</f>
        <v>2.7091412915296345</v>
      </c>
      <c r="W52">
        <v>6.7308730340959153</v>
      </c>
      <c r="X52">
        <v>4.9802952787465209</v>
      </c>
      <c r="Y52">
        <v>3.0505845437569201</v>
      </c>
      <c r="Z52">
        <v>2.724843473812983</v>
      </c>
      <c r="AA52">
        <v>0</v>
      </c>
    </row>
    <row r="53" spans="1:27" x14ac:dyDescent="0.25">
      <c r="A53" t="s">
        <v>160</v>
      </c>
      <c r="B53" t="s">
        <v>52</v>
      </c>
      <c r="C53" s="43" t="s">
        <v>161</v>
      </c>
      <c r="D53">
        <v>1.7975592800000002</v>
      </c>
      <c r="E53">
        <v>0.89783271618278004</v>
      </c>
      <c r="F53">
        <v>1.6065993808480097</v>
      </c>
      <c r="G53">
        <v>11.621360443181652</v>
      </c>
      <c r="H53">
        <v>9.7457904708571199</v>
      </c>
      <c r="I53">
        <v>2.9491325406769899</v>
      </c>
      <c r="J53">
        <v>5.9860338287999998E-2</v>
      </c>
      <c r="K53">
        <v>8.2784039990290006E-2</v>
      </c>
      <c r="L53">
        <v>2.2439126713242001</v>
      </c>
      <c r="M53">
        <v>2.9376267476375353</v>
      </c>
      <c r="N53">
        <v>0.18306753000000001</v>
      </c>
      <c r="O53">
        <v>1.2369188299999998</v>
      </c>
      <c r="P53">
        <v>0.41668914471633622</v>
      </c>
      <c r="Q53">
        <v>0.89695769370968381</v>
      </c>
      <c r="R53">
        <f>SUM(D53:Q53)</f>
        <v>36.676091827412598</v>
      </c>
      <c r="S53">
        <v>9.40389783234032</v>
      </c>
      <c r="T53">
        <v>5.8079479452054796</v>
      </c>
      <c r="U53">
        <v>0.23013698630136983</v>
      </c>
      <c r="V53">
        <f>(R53+SUM(T53:U53)+AA53)/S53</f>
        <v>4.5421778841560743</v>
      </c>
      <c r="W53">
        <v>24.376143793003767</v>
      </c>
      <c r="X53">
        <v>5.1815394189617354</v>
      </c>
      <c r="Y53">
        <v>2.7702836670210798</v>
      </c>
      <c r="Z53">
        <v>2.5505656684260201</v>
      </c>
      <c r="AA53">
        <v>0</v>
      </c>
    </row>
    <row r="54" spans="1:27" x14ac:dyDescent="0.25">
      <c r="R54">
        <f t="shared" ref="R54" si="0">SUM(D54:Q54)</f>
        <v>0</v>
      </c>
      <c r="T54">
        <v>3.6342465753424662</v>
      </c>
      <c r="U54">
        <v>0.28767123287671231</v>
      </c>
      <c r="V54" t="e">
        <f t="shared" ref="V54" si="1">(R54+SUM(T54:U54)+AA54)/S54</f>
        <v>#DIV/0!</v>
      </c>
      <c r="W54">
        <v>0</v>
      </c>
      <c r="X54">
        <v>0</v>
      </c>
      <c r="Y54">
        <v>0</v>
      </c>
      <c r="Z5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25"/>
  <sheetViews>
    <sheetView workbookViewId="0">
      <selection activeCell="S2" sqref="S2:S6"/>
    </sheetView>
  </sheetViews>
  <sheetFormatPr defaultColWidth="9.140625" defaultRowHeight="15" x14ac:dyDescent="0.25"/>
  <cols>
    <col min="1" max="1" width="7.42578125" customWidth="1"/>
    <col min="8" max="8" width="10.5703125" customWidth="1"/>
    <col min="12" max="12" width="15" customWidth="1"/>
  </cols>
  <sheetData>
    <row r="1" spans="1:22" ht="57.75" x14ac:dyDescent="0.3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37</v>
      </c>
      <c r="Q1" s="11" t="s">
        <v>38</v>
      </c>
      <c r="R1" s="11" t="s">
        <v>39</v>
      </c>
      <c r="S1" s="11" t="s">
        <v>40</v>
      </c>
      <c r="T1" s="34" t="s">
        <v>33</v>
      </c>
      <c r="U1" s="41" t="s">
        <v>31</v>
      </c>
      <c r="V1" s="41" t="s">
        <v>24</v>
      </c>
    </row>
    <row r="2" spans="1:22" x14ac:dyDescent="0.25">
      <c r="A2" s="42" t="s">
        <v>162</v>
      </c>
      <c r="B2">
        <v>2.0928804046198128</v>
      </c>
      <c r="C2">
        <v>13.656366596756092</v>
      </c>
      <c r="D2">
        <v>7.3479238762682755</v>
      </c>
      <c r="E2">
        <v>45.047067781213997</v>
      </c>
      <c r="F2">
        <v>12.35570464825752</v>
      </c>
      <c r="G2">
        <v>6.006385630947495</v>
      </c>
      <c r="H2">
        <v>1.3115913551999998E-2</v>
      </c>
      <c r="I2">
        <v>0.34708096367410657</v>
      </c>
      <c r="J2">
        <v>7.8379392323130395</v>
      </c>
      <c r="K2">
        <v>11.837258938764569</v>
      </c>
      <c r="L2">
        <v>1.0207025050000003</v>
      </c>
      <c r="M2">
        <v>6.0519063467122436</v>
      </c>
      <c r="N2">
        <v>1.3704299816710444</v>
      </c>
      <c r="O2">
        <v>3.7044736115134813</v>
      </c>
      <c r="P2">
        <f>SUM(B2:O2)</f>
        <v>118.68923643126364</v>
      </c>
      <c r="Q2">
        <v>43.872721510534952</v>
      </c>
      <c r="R2">
        <v>24.891205479452058</v>
      </c>
      <c r="S2">
        <v>-2.4662790697674417</v>
      </c>
      <c r="T2">
        <f>(P2+SUM(R2:S2)+V2)/Q2</f>
        <v>3.2711479456884591</v>
      </c>
      <c r="U2">
        <f>SUM(E2:H2)</f>
        <v>63.422273973971016</v>
      </c>
      <c r="V2">
        <v>2.4</v>
      </c>
    </row>
    <row r="3" spans="1:22" x14ac:dyDescent="0.25">
      <c r="A3" s="42" t="s">
        <v>163</v>
      </c>
      <c r="B3">
        <v>1.520306515783205</v>
      </c>
      <c r="C3">
        <v>11.800869418036189</v>
      </c>
      <c r="D3">
        <v>7.4702506664862582</v>
      </c>
      <c r="E3">
        <v>52.700238783094292</v>
      </c>
      <c r="F3">
        <v>10.426545000000003</v>
      </c>
      <c r="G3">
        <v>2.5298689999999997</v>
      </c>
      <c r="H3">
        <v>0</v>
      </c>
      <c r="I3">
        <v>0.46760976398383819</v>
      </c>
      <c r="J3">
        <v>10.040940006041918</v>
      </c>
      <c r="K3">
        <v>11.40844140362166</v>
      </c>
      <c r="L3">
        <v>0.88228558300000004</v>
      </c>
      <c r="M3">
        <v>7.0721834109588091</v>
      </c>
      <c r="N3">
        <v>3.5358890656985276E-2</v>
      </c>
      <c r="O3">
        <v>3.8219178082191791</v>
      </c>
      <c r="P3">
        <f>SUM(B3:O3)</f>
        <v>120.17681624988236</v>
      </c>
      <c r="Q3">
        <v>45.8069649157501</v>
      </c>
      <c r="R3">
        <v>25.720912328767124</v>
      </c>
      <c r="S3">
        <v>-2.5484883720930234</v>
      </c>
      <c r="T3">
        <f>(P3+SUM(R3:S3)+V3)/Q3</f>
        <v>3.1818139550311613</v>
      </c>
      <c r="U3">
        <f>SUM(E3:H3)</f>
        <v>65.656652783094302</v>
      </c>
      <c r="V3">
        <v>2.4</v>
      </c>
    </row>
    <row r="4" spans="1:22" x14ac:dyDescent="0.25">
      <c r="A4" s="42" t="s">
        <v>164</v>
      </c>
      <c r="B4">
        <v>2.3082365157832054</v>
      </c>
      <c r="C4">
        <v>10.049684902803534</v>
      </c>
      <c r="D4">
        <v>7.5745388270770446</v>
      </c>
      <c r="E4">
        <v>46.456585768909939</v>
      </c>
      <c r="F4">
        <v>8.9146960000000028</v>
      </c>
      <c r="G4">
        <v>2.1630380000000016</v>
      </c>
      <c r="H4">
        <v>0</v>
      </c>
      <c r="I4">
        <v>0.64381436380038604</v>
      </c>
      <c r="J4">
        <v>10.297150566422246</v>
      </c>
      <c r="K4">
        <v>11.174051595891052</v>
      </c>
      <c r="L4">
        <v>0.85157015499999988</v>
      </c>
      <c r="M4">
        <v>7.0085119923873824</v>
      </c>
      <c r="N4">
        <v>-1.5644045570379226</v>
      </c>
      <c r="O4">
        <v>3.8219178082191791</v>
      </c>
      <c r="P4">
        <f>SUM(B4:O4)</f>
        <v>109.69939193925607</v>
      </c>
      <c r="Q4">
        <v>45.443607290117221</v>
      </c>
      <c r="R4">
        <v>25.720912328767124</v>
      </c>
      <c r="S4">
        <v>-2.5484883720930234</v>
      </c>
      <c r="T4">
        <f>(P4+SUM(R4:S4)+V4)/Q4</f>
        <v>2.9766962607598324</v>
      </c>
      <c r="U4">
        <f>SUM(E4:H4)</f>
        <v>57.534319768909938</v>
      </c>
      <c r="V4">
        <v>2.4</v>
      </c>
    </row>
    <row r="5" spans="1:22" x14ac:dyDescent="0.25">
      <c r="A5" s="42" t="s">
        <v>165</v>
      </c>
      <c r="B5">
        <v>1.5279935725365774</v>
      </c>
      <c r="C5">
        <v>12.995199005062156</v>
      </c>
      <c r="D5">
        <v>6.5184684003360438</v>
      </c>
      <c r="E5">
        <v>43.22529537022448</v>
      </c>
      <c r="F5">
        <v>7.8199086071428541</v>
      </c>
      <c r="G5">
        <v>1.8974019999999998</v>
      </c>
      <c r="H5">
        <v>0</v>
      </c>
      <c r="I5">
        <v>0.119231030819736</v>
      </c>
      <c r="J5">
        <v>8.7126088176964327</v>
      </c>
      <c r="K5">
        <v>11.079486632934467</v>
      </c>
      <c r="L5">
        <v>0.92091699700000018</v>
      </c>
      <c r="M5">
        <v>5.7200026622279108</v>
      </c>
      <c r="N5">
        <v>1.3049962547436418</v>
      </c>
      <c r="O5">
        <v>3.4520547945205471</v>
      </c>
      <c r="P5">
        <f>SUM(B5:O5)</f>
        <v>105.29356414524484</v>
      </c>
      <c r="Q5">
        <v>42.209390287879927</v>
      </c>
      <c r="R5">
        <v>23.231791780821919</v>
      </c>
      <c r="S5">
        <v>-2.3840697674418605</v>
      </c>
      <c r="T5">
        <f>(P5+SUM(R5:S5)+V5)/Q5</f>
        <v>3.0453244001379107</v>
      </c>
      <c r="U5">
        <f>SUM(E5:H5)</f>
        <v>52.942605977367336</v>
      </c>
      <c r="V5">
        <v>2.4</v>
      </c>
    </row>
    <row r="6" spans="1:22" x14ac:dyDescent="0.25">
      <c r="A6" s="42" t="s">
        <v>166</v>
      </c>
      <c r="B6">
        <v>-1.4414764632469592</v>
      </c>
      <c r="C6">
        <v>12.85049462228058</v>
      </c>
      <c r="D6">
        <v>7.5670279976871955</v>
      </c>
      <c r="E6">
        <v>36.182602772572949</v>
      </c>
      <c r="F6">
        <v>6.2559269999999971</v>
      </c>
      <c r="G6">
        <v>1.5179220000000004</v>
      </c>
      <c r="H6">
        <v>0</v>
      </c>
      <c r="I6">
        <v>0.22314388470914379</v>
      </c>
      <c r="J6">
        <v>9.8527172149448425</v>
      </c>
      <c r="K6">
        <v>11.594856454097437</v>
      </c>
      <c r="L6">
        <v>1.0426878490000002</v>
      </c>
      <c r="M6">
        <v>6.0881375094175887</v>
      </c>
      <c r="N6">
        <v>-0.56243863368287472</v>
      </c>
      <c r="O6">
        <v>3.8219178082191791</v>
      </c>
      <c r="P6">
        <f>SUM(B6:O6)</f>
        <v>94.993520015999096</v>
      </c>
      <c r="Q6">
        <v>45.347647529563211</v>
      </c>
      <c r="R6">
        <v>25.720912328767124</v>
      </c>
      <c r="S6">
        <v>-2.5484883720930234</v>
      </c>
      <c r="T6">
        <f>(P6+SUM(R6:S6)+V6)/Q6</f>
        <v>2.6587033846479775</v>
      </c>
      <c r="U6">
        <f>SUM(E6:H6)</f>
        <v>43.956451772572947</v>
      </c>
      <c r="V6">
        <v>2.4</v>
      </c>
    </row>
    <row r="7" spans="1:22" x14ac:dyDescent="0.25">
      <c r="A7" s="42" t="s">
        <v>167</v>
      </c>
      <c r="B7">
        <v>-6.3537332786885221</v>
      </c>
      <c r="C7">
        <v>8.2929589572836324</v>
      </c>
      <c r="D7">
        <v>5.1676623869916307</v>
      </c>
      <c r="E7">
        <v>26.494448037973786</v>
      </c>
      <c r="F7">
        <v>7.6411578250423595</v>
      </c>
      <c r="G7">
        <v>2.0238950000000004</v>
      </c>
      <c r="H7">
        <v>0</v>
      </c>
      <c r="I7">
        <v>0.40427513104456209</v>
      </c>
      <c r="J7">
        <v>9.0368359963609493</v>
      </c>
      <c r="K7">
        <v>11.809122890933919</v>
      </c>
      <c r="L7">
        <v>1.1442386200000001</v>
      </c>
      <c r="M7">
        <v>6.693909267775175</v>
      </c>
      <c r="N7">
        <v>3.0139472796651057</v>
      </c>
      <c r="O7">
        <v>3.6986301369863024</v>
      </c>
      <c r="P7">
        <f>SUM(B7:O7)</f>
        <v>79.067348251368884</v>
      </c>
      <c r="Q7">
        <v>35.27584127770038</v>
      </c>
      <c r="R7">
        <v>17.901123287671233</v>
      </c>
      <c r="S7">
        <v>0.98630136986301364</v>
      </c>
      <c r="T7">
        <f>(P7+SUM(R7:S7)+V7)/Q7</f>
        <v>2.9128936174758091</v>
      </c>
      <c r="U7">
        <f>SUM(E7:H7)</f>
        <v>36.159500863016149</v>
      </c>
      <c r="V7">
        <v>4.8</v>
      </c>
    </row>
    <row r="8" spans="1:22" x14ac:dyDescent="0.25">
      <c r="A8" s="42" t="s">
        <v>168</v>
      </c>
      <c r="B8">
        <v>-4.3539033879781419</v>
      </c>
      <c r="C8">
        <v>8.9558186736589089</v>
      </c>
      <c r="D8">
        <v>5.5758224343444516</v>
      </c>
      <c r="E8">
        <v>25.090192772572912</v>
      </c>
      <c r="F8">
        <v>9.1818030858771031</v>
      </c>
      <c r="G8">
        <v>2.403375999999998</v>
      </c>
      <c r="H8">
        <v>0</v>
      </c>
      <c r="I8">
        <v>0.89548650942051822</v>
      </c>
      <c r="J8">
        <v>8.9731879639413261</v>
      </c>
      <c r="K8">
        <v>12.58148658178124</v>
      </c>
      <c r="L8">
        <v>0.86956585600000003</v>
      </c>
      <c r="M8">
        <v>7.491611392542926</v>
      </c>
      <c r="N8">
        <v>2.9631914495654632</v>
      </c>
      <c r="O8">
        <v>3.8219178082191791</v>
      </c>
      <c r="P8">
        <f>SUM(B8:O8)</f>
        <v>84.449557139945867</v>
      </c>
      <c r="Q8">
        <v>35.837999378814807</v>
      </c>
      <c r="R8">
        <v>18.497827397260274</v>
      </c>
      <c r="S8">
        <v>1.0191780821917806</v>
      </c>
      <c r="T8">
        <f>(P8+SUM(R8:S8)+V8)/Q8</f>
        <v>3.0349507367784021</v>
      </c>
      <c r="U8">
        <f>SUM(E8:H8)</f>
        <v>36.675371858450006</v>
      </c>
      <c r="V8">
        <v>4.8</v>
      </c>
    </row>
    <row r="9" spans="1:22" x14ac:dyDescent="0.25">
      <c r="A9" s="42" t="s">
        <v>169</v>
      </c>
      <c r="B9">
        <v>-3.6781632786885243</v>
      </c>
      <c r="C9">
        <v>5.833712861496184</v>
      </c>
      <c r="D9">
        <v>5.4347678869994711</v>
      </c>
      <c r="E9">
        <v>22.960352037973806</v>
      </c>
      <c r="F9">
        <v>10.76912097368421</v>
      </c>
      <c r="G9">
        <v>2.7828560000000011</v>
      </c>
      <c r="H9">
        <v>0</v>
      </c>
      <c r="I9">
        <v>1.6438631778144426</v>
      </c>
      <c r="J9">
        <v>8.813447669769328</v>
      </c>
      <c r="K9">
        <v>11.924710815834343</v>
      </c>
      <c r="L9">
        <v>1.0079463910000002</v>
      </c>
      <c r="M9">
        <v>7.0393956120608889</v>
      </c>
      <c r="N9">
        <v>2.5773222355607603</v>
      </c>
      <c r="O9">
        <v>3.6986301369863024</v>
      </c>
      <c r="P9">
        <f>SUM(B9:O9)</f>
        <v>80.807962520491216</v>
      </c>
      <c r="Q9">
        <v>33.076899831221866</v>
      </c>
      <c r="R9">
        <v>17.901123287671233</v>
      </c>
      <c r="S9">
        <v>0.98630136986301364</v>
      </c>
      <c r="T9">
        <f>(P9+SUM(R9:S9)+V9)/Q9</f>
        <v>3.1591650883614686</v>
      </c>
      <c r="U9">
        <f>SUM(E9:H9)</f>
        <v>36.512329011658018</v>
      </c>
      <c r="V9">
        <v>4.8</v>
      </c>
    </row>
    <row r="10" spans="1:22" x14ac:dyDescent="0.25">
      <c r="A10" s="42" t="s">
        <v>170</v>
      </c>
      <c r="B10">
        <v>-2.9478833879781434</v>
      </c>
      <c r="C10">
        <v>6.9704180379059695</v>
      </c>
      <c r="D10">
        <v>5.9629980652682582</v>
      </c>
      <c r="E10">
        <v>23.188756772572912</v>
      </c>
      <c r="F10">
        <v>11.527776039473693</v>
      </c>
      <c r="G10">
        <v>2.9725959999999985</v>
      </c>
      <c r="H10">
        <v>0</v>
      </c>
      <c r="I10">
        <v>1.8465683571859834</v>
      </c>
      <c r="J10">
        <v>9.0829112688296991</v>
      </c>
      <c r="K10">
        <v>12.567593775284346</v>
      </c>
      <c r="L10">
        <v>1.1718901749999999</v>
      </c>
      <c r="M10">
        <v>6.9257994383694257</v>
      </c>
      <c r="N10">
        <v>2.5619296973660366</v>
      </c>
      <c r="O10">
        <v>3.8219178082191791</v>
      </c>
      <c r="P10">
        <f>SUM(B10:O10)</f>
        <v>85.653272047497353</v>
      </c>
      <c r="Q10">
        <v>33.848582424331596</v>
      </c>
      <c r="R10">
        <v>18.497827397260274</v>
      </c>
      <c r="S10">
        <v>1.0191780821917806</v>
      </c>
      <c r="T10">
        <f>(P10+SUM(R10:S10)+V10)/Q10</f>
        <v>3.2488887170618628</v>
      </c>
      <c r="U10">
        <f>SUM(E10:H10)</f>
        <v>37.689128812046604</v>
      </c>
      <c r="V10">
        <v>4.8</v>
      </c>
    </row>
    <row r="11" spans="1:22" x14ac:dyDescent="0.25">
      <c r="A11" s="42" t="s">
        <v>171</v>
      </c>
      <c r="B11">
        <v>-3.5737333879781414</v>
      </c>
      <c r="C11">
        <v>8.2476418822604067</v>
      </c>
      <c r="D11">
        <v>5.8179311840737835</v>
      </c>
      <c r="E11">
        <v>30.836000772572923</v>
      </c>
      <c r="F11">
        <v>12.788440039473683</v>
      </c>
      <c r="G11">
        <v>3.0358430000000003</v>
      </c>
      <c r="H11">
        <v>0</v>
      </c>
      <c r="I11">
        <v>1.6664693612816392</v>
      </c>
      <c r="J11">
        <v>9.597955748930822</v>
      </c>
      <c r="K11">
        <v>13.075646859197549</v>
      </c>
      <c r="L11">
        <v>1.2840528179999999</v>
      </c>
      <c r="M11">
        <v>6.7932860420084706</v>
      </c>
      <c r="N11">
        <v>1.5451594488306291</v>
      </c>
      <c r="O11">
        <v>3.8219178082191791</v>
      </c>
      <c r="P11">
        <f>SUM(B11:O11)</f>
        <v>94.936611576870973</v>
      </c>
      <c r="Q11">
        <v>33.574085730897316</v>
      </c>
      <c r="R11">
        <v>18.497827397260274</v>
      </c>
      <c r="S11">
        <v>1.0191780821917806</v>
      </c>
      <c r="T11">
        <f>(P11+SUM(R11:S11)+V11)/Q11</f>
        <v>3.5519542665186314</v>
      </c>
      <c r="U11">
        <f>SUM(E11:H11)</f>
        <v>46.660283812046607</v>
      </c>
      <c r="V11">
        <v>4.8</v>
      </c>
    </row>
    <row r="12" spans="1:22" x14ac:dyDescent="0.25">
      <c r="A12" s="42" t="s">
        <v>172</v>
      </c>
      <c r="B12">
        <v>-1.7860532786885244</v>
      </c>
      <c r="C12">
        <v>14.128360309421858</v>
      </c>
      <c r="D12">
        <v>6.3079769921823559</v>
      </c>
      <c r="E12">
        <v>35.523538037973786</v>
      </c>
      <c r="F12">
        <v>11.811775973684215</v>
      </c>
      <c r="G12">
        <v>3.035842999999999</v>
      </c>
      <c r="H12">
        <v>0</v>
      </c>
      <c r="I12">
        <v>1.7612691942069116</v>
      </c>
      <c r="J12">
        <v>8.7738874239030888</v>
      </c>
      <c r="K12">
        <v>11.299359519890029</v>
      </c>
      <c r="L12">
        <v>1.0491525130000001</v>
      </c>
      <c r="M12">
        <v>6.5595808839394651</v>
      </c>
      <c r="N12">
        <v>1.0714856722556811</v>
      </c>
      <c r="O12">
        <v>3.6986301369863024</v>
      </c>
      <c r="P12">
        <f>SUM(B12:O12)</f>
        <v>103.23480637875517</v>
      </c>
      <c r="Q12">
        <v>35.139147609990708</v>
      </c>
      <c r="R12">
        <v>17.901123287671233</v>
      </c>
      <c r="S12">
        <v>0.98630136986301364</v>
      </c>
      <c r="T12">
        <f>(P12+SUM(R12:S12)+V12)/Q12</f>
        <v>3.6119894667053072</v>
      </c>
      <c r="U12">
        <f>SUM(E12:H12)</f>
        <v>50.371157011657999</v>
      </c>
      <c r="V12">
        <v>4.8</v>
      </c>
    </row>
    <row r="13" spans="1:22" x14ac:dyDescent="0.25">
      <c r="A13" s="42" t="s">
        <v>173</v>
      </c>
      <c r="B13">
        <v>-0.92526338797814267</v>
      </c>
      <c r="C13">
        <v>16.372318843879555</v>
      </c>
      <c r="D13">
        <v>6.2263883270445559</v>
      </c>
      <c r="E13">
        <v>37.663700772572923</v>
      </c>
      <c r="F13">
        <v>12.527776039473675</v>
      </c>
      <c r="G13">
        <v>2.9725959999999985</v>
      </c>
      <c r="H13">
        <v>0</v>
      </c>
      <c r="I13">
        <v>1.210690084916062</v>
      </c>
      <c r="J13">
        <v>9.1019703860952426</v>
      </c>
      <c r="K13">
        <v>11.234485752062227</v>
      </c>
      <c r="L13">
        <v>0.88684332099999985</v>
      </c>
      <c r="M13">
        <v>6.7418860353710661</v>
      </c>
      <c r="N13">
        <v>2.0711988261597463</v>
      </c>
      <c r="O13">
        <v>3.8219178082191791</v>
      </c>
      <c r="P13">
        <f>SUM(B13:O13)</f>
        <v>109.9065088088161</v>
      </c>
      <c r="Q13">
        <v>38.567112213197902</v>
      </c>
      <c r="R13">
        <v>18.497827397260274</v>
      </c>
      <c r="S13">
        <v>1.0191780821917806</v>
      </c>
      <c r="T13">
        <f>(P13+SUM(R13:S13)+V13)/Q13</f>
        <v>3.480258349297308</v>
      </c>
      <c r="U13">
        <f>SUM(E13:H13)</f>
        <v>53.164072812046598</v>
      </c>
      <c r="V13">
        <v>4.8</v>
      </c>
    </row>
    <row r="14" spans="1:22" x14ac:dyDescent="0.25">
      <c r="A14" s="43" t="s">
        <v>174</v>
      </c>
      <c r="B14">
        <v>-0.99341327868852503</v>
      </c>
      <c r="C14">
        <v>16.147336816427043</v>
      </c>
      <c r="D14">
        <v>7.4286853351983604</v>
      </c>
      <c r="E14">
        <v>34.83087903797378</v>
      </c>
      <c r="F14">
        <v>11.469199000000003</v>
      </c>
      <c r="G14">
        <v>3.567115000000002</v>
      </c>
      <c r="H14">
        <v>0</v>
      </c>
      <c r="I14">
        <v>0.5021293865149683</v>
      </c>
      <c r="J14">
        <v>9.3885025476260431</v>
      </c>
      <c r="K14">
        <v>11.161375000199779</v>
      </c>
      <c r="L14">
        <v>0.91617557300000008</v>
      </c>
      <c r="M14">
        <v>6.4752971610823211</v>
      </c>
      <c r="N14">
        <v>0.57717166067869752</v>
      </c>
      <c r="O14">
        <v>3.6986301369863024</v>
      </c>
      <c r="P14">
        <f>SUM(B14:O14)</f>
        <v>105.16908337699878</v>
      </c>
      <c r="Q14">
        <v>43.872721510534952</v>
      </c>
      <c r="R14">
        <v>17.901123287671233</v>
      </c>
      <c r="S14">
        <v>0.98630136986301364</v>
      </c>
      <c r="T14">
        <f>(P14+SUM(R14:S14)+V14)/Q14</f>
        <v>2.9370529932498339</v>
      </c>
      <c r="U14">
        <f>SUM(E14:H14)</f>
        <v>49.867193037973784</v>
      </c>
      <c r="V14">
        <v>4.8</v>
      </c>
    </row>
    <row r="15" spans="1:22" x14ac:dyDescent="0.25">
      <c r="A15" s="43" t="s">
        <v>175</v>
      </c>
      <c r="B15">
        <v>-1.1357033879781415</v>
      </c>
      <c r="C15">
        <v>11.851681118036193</v>
      </c>
      <c r="D15">
        <v>7.4702506664862636</v>
      </c>
      <c r="E15">
        <v>30.774823772572901</v>
      </c>
      <c r="F15">
        <v>10.426545000000003</v>
      </c>
      <c r="G15">
        <v>2.5298689999999997</v>
      </c>
      <c r="H15">
        <v>0</v>
      </c>
      <c r="I15">
        <v>0.46760976398383819</v>
      </c>
      <c r="J15">
        <v>10.040940006041918</v>
      </c>
      <c r="K15">
        <v>11.302289522148023</v>
      </c>
      <c r="L15">
        <v>0.88228558300000004</v>
      </c>
      <c r="M15">
        <v>7.0703269845795882</v>
      </c>
      <c r="N15">
        <v>1.0220654368883444</v>
      </c>
      <c r="O15">
        <v>3.8219178082191791</v>
      </c>
      <c r="P15">
        <f>SUM(B15:O15)</f>
        <v>96.524901273978116</v>
      </c>
      <c r="Q15">
        <v>45.8069649157501</v>
      </c>
      <c r="R15">
        <v>18.497827397260274</v>
      </c>
      <c r="S15">
        <v>1.0191780821917806</v>
      </c>
      <c r="T15">
        <f>(P15+SUM(R15:S15)+V15)/Q15</f>
        <v>2.6380684023856888</v>
      </c>
      <c r="U15">
        <f>SUM(E15:H15)</f>
        <v>43.731237772572904</v>
      </c>
      <c r="V15">
        <v>4.8</v>
      </c>
    </row>
    <row r="16" spans="1:22" x14ac:dyDescent="0.25">
      <c r="A16" s="43" t="s">
        <v>176</v>
      </c>
      <c r="B16">
        <v>-0.34777338797814172</v>
      </c>
      <c r="C16">
        <v>10.099884932803533</v>
      </c>
      <c r="D16">
        <v>7.5745388270770588</v>
      </c>
      <c r="E16">
        <v>25.960248772572921</v>
      </c>
      <c r="F16">
        <v>8.9146960000000028</v>
      </c>
      <c r="G16">
        <v>2.1630380000000016</v>
      </c>
      <c r="H16">
        <v>0</v>
      </c>
      <c r="I16">
        <v>0.64381436380038604</v>
      </c>
      <c r="J16">
        <v>10.297150566422232</v>
      </c>
      <c r="K16">
        <v>11.101086147384223</v>
      </c>
      <c r="L16">
        <v>0.85157015499999988</v>
      </c>
      <c r="M16">
        <v>7.0066555660081651</v>
      </c>
      <c r="N16">
        <v>-0.55002760204878498</v>
      </c>
      <c r="O16">
        <v>3.7876712328767117</v>
      </c>
      <c r="P16">
        <f>SUM(B16:O16)</f>
        <v>87.50255357391832</v>
      </c>
      <c r="Q16">
        <v>45.443607290117221</v>
      </c>
      <c r="R16">
        <v>18.497827397260274</v>
      </c>
      <c r="S16">
        <v>1.0191780821917806</v>
      </c>
      <c r="T16">
        <f>(P16+SUM(R16:S16)+V16)/Q16</f>
        <v>2.4606224224124955</v>
      </c>
      <c r="U16">
        <f>SUM(E16:H16)</f>
        <v>37.037982772572924</v>
      </c>
      <c r="V16">
        <v>4.8</v>
      </c>
    </row>
    <row r="17" spans="1:22" x14ac:dyDescent="0.25">
      <c r="A17" s="43" t="s">
        <v>177</v>
      </c>
      <c r="B17">
        <v>1.7145881525423727</v>
      </c>
      <c r="C17">
        <v>12.940333208167267</v>
      </c>
      <c r="D17">
        <v>6.5184684003360625</v>
      </c>
      <c r="E17">
        <v>33.397809499810009</v>
      </c>
      <c r="F17">
        <v>7.5502565862068938</v>
      </c>
      <c r="G17">
        <v>1.831974344827586</v>
      </c>
      <c r="H17">
        <v>0</v>
      </c>
      <c r="I17">
        <v>0.11923103081973595</v>
      </c>
      <c r="J17">
        <v>8.7126088176964487</v>
      </c>
      <c r="K17">
        <v>10.463959597771424</v>
      </c>
      <c r="L17">
        <v>0.89071245500000018</v>
      </c>
      <c r="M17">
        <v>5.7030720333495148</v>
      </c>
      <c r="N17">
        <v>2.2512108375933133</v>
      </c>
      <c r="O17">
        <v>3.7917808219178117</v>
      </c>
      <c r="P17">
        <f>SUM(B17:O17)</f>
        <v>95.886005786038439</v>
      </c>
      <c r="Q17">
        <v>42.209390287879927</v>
      </c>
      <c r="R17">
        <v>16.707715068493151</v>
      </c>
      <c r="S17">
        <v>0.92054794520547933</v>
      </c>
      <c r="T17">
        <f>(P17+SUM(R17:S17)+V17)/Q17</f>
        <v>2.8030319318237114</v>
      </c>
      <c r="U17">
        <f>SUM(E17:H17)</f>
        <v>42.780040430844487</v>
      </c>
      <c r="V17">
        <v>4.8</v>
      </c>
    </row>
    <row r="18" spans="1:22" x14ac:dyDescent="0.25">
      <c r="A18" s="43" t="s">
        <v>178</v>
      </c>
      <c r="B18">
        <v>-1.2049191525423733</v>
      </c>
      <c r="C18">
        <v>13.207617283641151</v>
      </c>
      <c r="D18">
        <v>7.3993667073646101</v>
      </c>
      <c r="E18">
        <v>30.991495879556858</v>
      </c>
      <c r="F18">
        <v>6.3237749241617642</v>
      </c>
      <c r="G18">
        <v>1.5343844293659625</v>
      </c>
      <c r="H18">
        <v>0</v>
      </c>
      <c r="I18">
        <v>0.22314388470914379</v>
      </c>
      <c r="J18">
        <v>9.7134409793734111</v>
      </c>
      <c r="K18">
        <v>11.366687758704561</v>
      </c>
      <c r="L18">
        <v>1.0437395280000001</v>
      </c>
      <c r="M18">
        <v>6.0935927284599192</v>
      </c>
      <c r="N18">
        <v>0.28465812846213578</v>
      </c>
      <c r="O18">
        <v>3.7958904109589096</v>
      </c>
      <c r="P18">
        <f>SUM(B18:O18)</f>
        <v>90.772873490216057</v>
      </c>
      <c r="Q18">
        <v>45.347647529563211</v>
      </c>
      <c r="R18">
        <v>18.497827397260274</v>
      </c>
      <c r="S18">
        <v>1.0191780821917806</v>
      </c>
      <c r="T18">
        <f>(P18+SUM(R18:S18)+V18)/Q18</f>
        <v>2.5379459627897627</v>
      </c>
      <c r="U18">
        <f>SUM(E18:H18)</f>
        <v>38.849655233084583</v>
      </c>
      <c r="V18">
        <v>4.8</v>
      </c>
    </row>
    <row r="19" spans="1:22" x14ac:dyDescent="0.25">
      <c r="A19" s="43" t="s">
        <v>179</v>
      </c>
      <c r="B19">
        <v>-6.3537332786885221</v>
      </c>
      <c r="C19">
        <v>8.2929589572836324</v>
      </c>
      <c r="D19">
        <v>5.1676623869916307</v>
      </c>
      <c r="E19">
        <v>29.204302052572324</v>
      </c>
      <c r="F19">
        <v>7.6411578250423595</v>
      </c>
      <c r="G19">
        <v>2.0238950000000004</v>
      </c>
      <c r="H19">
        <v>0</v>
      </c>
      <c r="I19">
        <v>0.40427513104456209</v>
      </c>
      <c r="J19">
        <v>9.0368359963609493</v>
      </c>
      <c r="K19">
        <v>11.809122890933919</v>
      </c>
      <c r="L19">
        <v>1.1442386200000001</v>
      </c>
      <c r="M19">
        <v>6.693909267775175</v>
      </c>
      <c r="N19">
        <v>3.0139472796651057</v>
      </c>
      <c r="O19">
        <v>3.7999999999999976</v>
      </c>
      <c r="P19">
        <f>SUM(B19:O19)</f>
        <v>81.878572128981119</v>
      </c>
      <c r="Q19">
        <v>35.27584127770038</v>
      </c>
      <c r="R19">
        <v>17.901123287671233</v>
      </c>
      <c r="S19">
        <v>0.98630136986301364</v>
      </c>
      <c r="T19">
        <f>(P19+SUM(R19:S19)+V19)/Q19</f>
        <v>2.9925862279363664</v>
      </c>
      <c r="U19">
        <f>SUM(E19:H19)</f>
        <v>38.86935487761469</v>
      </c>
      <c r="V19">
        <v>4.8</v>
      </c>
    </row>
    <row r="20" spans="1:22" x14ac:dyDescent="0.25">
      <c r="A20" s="43" t="s">
        <v>180</v>
      </c>
      <c r="B20">
        <v>-4.3539033879781419</v>
      </c>
      <c r="C20">
        <v>8.9558186736589089</v>
      </c>
      <c r="D20">
        <v>5.5758224343444516</v>
      </c>
      <c r="E20">
        <v>27.890375254324731</v>
      </c>
      <c r="F20">
        <v>9.1818030858771031</v>
      </c>
      <c r="G20">
        <v>2.403375999999998</v>
      </c>
      <c r="H20">
        <v>0</v>
      </c>
      <c r="I20">
        <v>0.89548650942051822</v>
      </c>
      <c r="J20">
        <v>8.9731879639413261</v>
      </c>
      <c r="K20">
        <v>12.58148658178124</v>
      </c>
      <c r="L20">
        <v>0.86956585600000003</v>
      </c>
      <c r="M20">
        <v>7.491611392542926</v>
      </c>
      <c r="N20">
        <v>2.9631914495654632</v>
      </c>
      <c r="O20">
        <v>3.8041095890411025</v>
      </c>
      <c r="P20">
        <f>SUM(B20:O20)</f>
        <v>87.231931402519606</v>
      </c>
      <c r="Q20">
        <v>35.837999378814807</v>
      </c>
      <c r="R20">
        <v>18.497827397260274</v>
      </c>
      <c r="S20">
        <v>1.0191780821917806</v>
      </c>
      <c r="T20">
        <f>(P20+SUM(R20:S20)+V20)/Q20</f>
        <v>3.112588281027552</v>
      </c>
      <c r="U20">
        <f>SUM(E20:H20)</f>
        <v>39.475554340201825</v>
      </c>
      <c r="V20">
        <v>4.8</v>
      </c>
    </row>
    <row r="21" spans="1:22" x14ac:dyDescent="0.25">
      <c r="A21" s="43" t="s">
        <v>181</v>
      </c>
      <c r="B21">
        <v>-3.6781632786885243</v>
      </c>
      <c r="C21">
        <v>5.833712861496184</v>
      </c>
      <c r="D21">
        <v>5.4347678869994711</v>
      </c>
      <c r="E21">
        <v>25.67020605257235</v>
      </c>
      <c r="F21">
        <v>10.76912097368421</v>
      </c>
      <c r="G21">
        <v>2.7828560000000011</v>
      </c>
      <c r="H21">
        <v>0</v>
      </c>
      <c r="I21">
        <v>1.6438631778144426</v>
      </c>
      <c r="J21">
        <v>8.813447669769328</v>
      </c>
      <c r="K21">
        <v>11.924710815834343</v>
      </c>
      <c r="L21">
        <v>1.0079463910000002</v>
      </c>
      <c r="M21">
        <v>7.0393956120608889</v>
      </c>
      <c r="N21">
        <v>2.5773222355607603</v>
      </c>
      <c r="O21">
        <v>3.808219178082187</v>
      </c>
      <c r="P21">
        <f>SUM(B21:O21)</f>
        <v>83.627405576185637</v>
      </c>
      <c r="Q21">
        <v>33.076899831221866</v>
      </c>
      <c r="R21">
        <v>17.901123287671233</v>
      </c>
      <c r="S21">
        <v>0.98630136986301364</v>
      </c>
      <c r="T21">
        <f>(P21+SUM(R21:S21)+V21)/Q21</f>
        <v>3.2444041243678932</v>
      </c>
      <c r="U21">
        <f>SUM(E21:H21)</f>
        <v>39.222183026256566</v>
      </c>
      <c r="V21">
        <v>4.8</v>
      </c>
    </row>
    <row r="22" spans="1:22" x14ac:dyDescent="0.25">
      <c r="A22" s="43" t="s">
        <v>182</v>
      </c>
      <c r="B22">
        <v>-2.9478833879781434</v>
      </c>
      <c r="C22">
        <v>6.9704180379059695</v>
      </c>
      <c r="D22">
        <v>5.9629980652682582</v>
      </c>
      <c r="E22">
        <v>25.98893925432473</v>
      </c>
      <c r="F22">
        <v>11.527776039473693</v>
      </c>
      <c r="G22">
        <v>2.9725959999999985</v>
      </c>
      <c r="H22">
        <v>0</v>
      </c>
      <c r="I22">
        <v>1.8465683571859834</v>
      </c>
      <c r="J22">
        <v>9.0829112688296991</v>
      </c>
      <c r="K22">
        <v>12.567593775284346</v>
      </c>
      <c r="L22">
        <v>1.1718901749999999</v>
      </c>
      <c r="M22">
        <v>6.9257994383694257</v>
      </c>
      <c r="N22">
        <v>2.5619296973660366</v>
      </c>
      <c r="O22">
        <v>3.8123287671232875</v>
      </c>
      <c r="P22">
        <f>SUM(B22:O22)</f>
        <v>88.443865488153278</v>
      </c>
      <c r="Q22">
        <v>33.848582424331596</v>
      </c>
      <c r="R22">
        <v>18.497827397260274</v>
      </c>
      <c r="S22">
        <v>1.0191780821917806</v>
      </c>
      <c r="T22">
        <f>(P22+SUM(R22:S22)+V22)/Q22</f>
        <v>3.3313321531169557</v>
      </c>
      <c r="U22">
        <f>SUM(E22:H22)</f>
        <v>40.489311293798423</v>
      </c>
      <c r="V22">
        <v>4.8</v>
      </c>
    </row>
    <row r="23" spans="1:22" x14ac:dyDescent="0.25">
      <c r="A23" s="43" t="s">
        <v>183</v>
      </c>
      <c r="B23">
        <v>-3.5737333879781414</v>
      </c>
      <c r="C23">
        <v>8.2476418822604067</v>
      </c>
      <c r="D23">
        <v>5.8179311840737835</v>
      </c>
      <c r="E23">
        <v>33.636183254324749</v>
      </c>
      <c r="F23">
        <v>12.788440039473683</v>
      </c>
      <c r="G23">
        <v>3.0358430000000003</v>
      </c>
      <c r="H23">
        <v>0</v>
      </c>
      <c r="I23">
        <v>1.6664693612816392</v>
      </c>
      <c r="J23">
        <v>9.597955748930822</v>
      </c>
      <c r="K23">
        <v>13.075646859197549</v>
      </c>
      <c r="L23">
        <v>1.2840528179999999</v>
      </c>
      <c r="M23">
        <v>6.7932860420084706</v>
      </c>
      <c r="N23">
        <v>1.5451594488306291</v>
      </c>
      <c r="O23">
        <v>3.8164383561643889</v>
      </c>
      <c r="P23">
        <f>SUM(B23:O23)</f>
        <v>97.731314606567992</v>
      </c>
      <c r="Q23">
        <v>33.574085730897316</v>
      </c>
      <c r="R23">
        <v>18.497827397260274</v>
      </c>
      <c r="S23">
        <v>1.0191780821917806</v>
      </c>
      <c r="T23">
        <f>(P23+SUM(R23:S23)+V23)/Q23</f>
        <v>3.635194151354129</v>
      </c>
      <c r="U23">
        <f>SUM(E23:H23)</f>
        <v>49.460466293798433</v>
      </c>
      <c r="V23">
        <v>4.8</v>
      </c>
    </row>
    <row r="24" spans="1:22" x14ac:dyDescent="0.25">
      <c r="A24" s="43" t="s">
        <v>184</v>
      </c>
      <c r="B24">
        <v>-1.7860532786885244</v>
      </c>
      <c r="C24">
        <v>14.128360309421858</v>
      </c>
      <c r="D24">
        <v>6.3079769921823559</v>
      </c>
      <c r="E24">
        <v>38.233392052572327</v>
      </c>
      <c r="F24">
        <v>11.811775973684215</v>
      </c>
      <c r="G24">
        <v>3.035842999999999</v>
      </c>
      <c r="H24">
        <v>0</v>
      </c>
      <c r="I24">
        <v>1.7612691942069116</v>
      </c>
      <c r="J24">
        <v>8.7738874239030888</v>
      </c>
      <c r="K24">
        <v>11.299359519890029</v>
      </c>
      <c r="L24">
        <v>1.0491525130000001</v>
      </c>
      <c r="M24">
        <v>6.5595808839394651</v>
      </c>
      <c r="N24">
        <v>1.0714856722556811</v>
      </c>
      <c r="O24">
        <v>3.8205479452054809</v>
      </c>
      <c r="P24">
        <f>SUM(B24:O24)</f>
        <v>106.06657820157288</v>
      </c>
      <c r="Q24">
        <v>35.139147609990708</v>
      </c>
      <c r="R24">
        <v>17.901123287671233</v>
      </c>
      <c r="S24">
        <v>0.98630136986301364</v>
      </c>
      <c r="T24">
        <f>(P24+SUM(R24:S24)+V24)/Q24</f>
        <v>3.6925768461786959</v>
      </c>
      <c r="U24">
        <f>SUM(E24:H24)</f>
        <v>53.08101102625654</v>
      </c>
      <c r="V24">
        <v>4.8</v>
      </c>
    </row>
    <row r="25" spans="1:22" x14ac:dyDescent="0.25">
      <c r="A25" s="43" t="s">
        <v>185</v>
      </c>
      <c r="B25">
        <v>-0.92526338797814267</v>
      </c>
      <c r="C25">
        <v>16.372318843879555</v>
      </c>
      <c r="D25">
        <v>6.2263883270445559</v>
      </c>
      <c r="E25">
        <v>40.463883254324742</v>
      </c>
      <c r="F25">
        <v>12.527776039473675</v>
      </c>
      <c r="G25">
        <v>2.9725959999999985</v>
      </c>
      <c r="H25">
        <v>0</v>
      </c>
      <c r="I25">
        <v>1.210690084916062</v>
      </c>
      <c r="J25">
        <v>9.1019703860952426</v>
      </c>
      <c r="K25">
        <v>11.234485752062227</v>
      </c>
      <c r="L25">
        <v>0.88684332099999985</v>
      </c>
      <c r="M25">
        <v>6.7418860353710661</v>
      </c>
      <c r="N25">
        <v>2.0711988261597463</v>
      </c>
      <c r="O25">
        <v>3.8246575342465814</v>
      </c>
      <c r="P25">
        <f>SUM(B25:O25)</f>
        <v>112.70943101659532</v>
      </c>
      <c r="Q25">
        <v>38.567112213197902</v>
      </c>
      <c r="R25">
        <v>18.497827397260274</v>
      </c>
      <c r="S25">
        <v>1.0191780821917806</v>
      </c>
      <c r="T25">
        <f>(P25+SUM(R25:S25)+V25)/Q25</f>
        <v>3.4284764637057443</v>
      </c>
      <c r="U25">
        <f>SUM(E25:H25)</f>
        <v>55.964255293798416</v>
      </c>
      <c r="V2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37"/>
  <sheetViews>
    <sheetView topLeftCell="F1" workbookViewId="0">
      <selection activeCell="T14" sqref="T14:T37"/>
    </sheetView>
  </sheetViews>
  <sheetFormatPr defaultColWidth="9.140625" defaultRowHeight="15" x14ac:dyDescent="0.25"/>
  <cols>
    <col min="1" max="7" width="9.140625" style="45"/>
    <col min="8" max="8" width="12.85546875" style="45" customWidth="1"/>
    <col min="9" max="16384" width="9.140625" style="45"/>
  </cols>
  <sheetData>
    <row r="1" spans="1:22"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37</v>
      </c>
      <c r="Q1" s="11" t="s">
        <v>38</v>
      </c>
      <c r="R1" s="11" t="s">
        <v>39</v>
      </c>
      <c r="S1" s="11" t="s">
        <v>40</v>
      </c>
      <c r="T1" s="11" t="s">
        <v>24</v>
      </c>
      <c r="U1" s="41"/>
      <c r="V1" s="41"/>
    </row>
    <row r="2" spans="1:22" x14ac:dyDescent="0.25">
      <c r="A2" s="42" t="s">
        <v>41</v>
      </c>
      <c r="B2">
        <v>2.4801977670000004</v>
      </c>
      <c r="C2">
        <v>8.5404799972147796</v>
      </c>
      <c r="D2">
        <v>5.8462170401571294</v>
      </c>
      <c r="E2">
        <v>29.804452010319995</v>
      </c>
      <c r="F2">
        <v>13.907681333192759</v>
      </c>
      <c r="G2">
        <v>5.6514106019377408</v>
      </c>
      <c r="H2">
        <v>13.287493016306666</v>
      </c>
      <c r="I2">
        <v>0.36941372710845999</v>
      </c>
      <c r="J2">
        <v>7.0301387880604009</v>
      </c>
      <c r="K2">
        <v>12.058890380070661</v>
      </c>
      <c r="L2">
        <v>0.83572457999999994</v>
      </c>
      <c r="M2">
        <v>6.8673319683870959</v>
      </c>
      <c r="N2">
        <v>1.2049595195272527</v>
      </c>
      <c r="O2">
        <v>3.537128210000001</v>
      </c>
      <c r="P2">
        <f>SUM(B2:O2)</f>
        <v>111.42151893928295</v>
      </c>
      <c r="Q2">
        <v>44.654551869087911</v>
      </c>
      <c r="R2">
        <v>15.575342465753426</v>
      </c>
      <c r="S2">
        <v>1.2328767123287672</v>
      </c>
      <c r="T2">
        <v>0</v>
      </c>
      <c r="U2"/>
      <c r="V2"/>
    </row>
    <row r="3" spans="1:22" x14ac:dyDescent="0.25">
      <c r="A3" s="42" t="s">
        <v>42</v>
      </c>
      <c r="B3">
        <v>-2.3268953749999994</v>
      </c>
      <c r="C3">
        <v>8.1588322971847607</v>
      </c>
      <c r="D3">
        <v>6.0045159295026096</v>
      </c>
      <c r="E3">
        <v>26.549644583048956</v>
      </c>
      <c r="F3">
        <v>2.1754661020441404</v>
      </c>
      <c r="G3">
        <v>16.36902621433606</v>
      </c>
      <c r="H3">
        <v>8.1592044191279971</v>
      </c>
      <c r="I3">
        <v>0.38934183810876999</v>
      </c>
      <c r="J3">
        <v>7.5502292992818196</v>
      </c>
      <c r="K3">
        <v>11.786821529011311</v>
      </c>
      <c r="L3">
        <v>1.5184249500000007</v>
      </c>
      <c r="M3">
        <v>7.9435221348888838</v>
      </c>
      <c r="N3">
        <v>1.7740011999667931</v>
      </c>
      <c r="O3">
        <v>3.8464585499999995</v>
      </c>
      <c r="P3">
        <f>SUM(B3:O3)</f>
        <v>99.898593671502098</v>
      </c>
      <c r="Q3">
        <v>45.710925056003759</v>
      </c>
      <c r="R3">
        <v>16.094520547945205</v>
      </c>
      <c r="S3">
        <v>1.273972602739726</v>
      </c>
      <c r="T3">
        <v>0</v>
      </c>
      <c r="U3"/>
      <c r="V3"/>
    </row>
    <row r="4" spans="1:22" x14ac:dyDescent="0.25">
      <c r="A4" s="42" t="s">
        <v>43</v>
      </c>
      <c r="B4">
        <v>-5.5034319829999987</v>
      </c>
      <c r="C4">
        <v>6.7516965624145291</v>
      </c>
      <c r="D4">
        <v>6.0908296196536922</v>
      </c>
      <c r="E4">
        <v>9.3432661640922312</v>
      </c>
      <c r="F4">
        <v>13.343395450370179</v>
      </c>
      <c r="G4">
        <v>10.713369648497029</v>
      </c>
      <c r="H4">
        <v>7.3202238841279961</v>
      </c>
      <c r="I4">
        <v>0.23515634662651999</v>
      </c>
      <c r="J4">
        <v>9.7920068214209586</v>
      </c>
      <c r="K4">
        <v>9.6897859906350483</v>
      </c>
      <c r="L4">
        <v>1.3596103500000001</v>
      </c>
      <c r="M4">
        <v>7.54553399</v>
      </c>
      <c r="N4">
        <v>1.2802939170393977</v>
      </c>
      <c r="O4">
        <v>3.61829022</v>
      </c>
      <c r="P4">
        <f>SUM(B4:O4)</f>
        <v>81.58002698187758</v>
      </c>
      <c r="Q4">
        <v>49.979228329667713</v>
      </c>
      <c r="R4">
        <v>16.094520547945205</v>
      </c>
      <c r="S4">
        <v>1.273972602739726</v>
      </c>
      <c r="T4">
        <v>0</v>
      </c>
      <c r="U4"/>
      <c r="V4"/>
    </row>
    <row r="5" spans="1:22" x14ac:dyDescent="0.25">
      <c r="A5" s="42" t="s">
        <v>44</v>
      </c>
      <c r="B5">
        <v>-5.1253874610000008</v>
      </c>
      <c r="C5">
        <v>4.6660606708616204</v>
      </c>
      <c r="D5">
        <v>4.6314252162327003</v>
      </c>
      <c r="E5">
        <v>21.214112283534302</v>
      </c>
      <c r="F5">
        <v>11.111773432648109</v>
      </c>
      <c r="G5">
        <v>10.49859839138972</v>
      </c>
      <c r="H5">
        <v>6.7769455379999908</v>
      </c>
      <c r="I5">
        <v>7.69815384879E-2</v>
      </c>
      <c r="J5">
        <v>7.7679225489793584</v>
      </c>
      <c r="K5">
        <v>9.0818823881439386</v>
      </c>
      <c r="L5">
        <v>1.3888764999999996</v>
      </c>
      <c r="M5">
        <v>6.0674195300000004</v>
      </c>
      <c r="N5">
        <v>2.0145473203290063</v>
      </c>
      <c r="O5">
        <v>3.6294020700000011</v>
      </c>
      <c r="P5">
        <f>SUM(B5:O5)</f>
        <v>83.800559967606617</v>
      </c>
      <c r="Q5">
        <v>40.62593549689737</v>
      </c>
      <c r="R5">
        <v>14.536986301369865</v>
      </c>
      <c r="S5">
        <v>1.1506849315068493</v>
      </c>
      <c r="T5">
        <v>0</v>
      </c>
      <c r="U5"/>
      <c r="V5"/>
    </row>
    <row r="6" spans="1:22" x14ac:dyDescent="0.25">
      <c r="A6" s="42" t="s">
        <v>45</v>
      </c>
      <c r="B6">
        <v>0.21576336693548304</v>
      </c>
      <c r="C6">
        <v>4.426823481088352</v>
      </c>
      <c r="D6">
        <v>5.0527284754807775</v>
      </c>
      <c r="E6">
        <v>23.324586615992636</v>
      </c>
      <c r="F6">
        <v>30.829238518323095</v>
      </c>
      <c r="G6">
        <v>31.556774671447741</v>
      </c>
      <c r="H6">
        <v>6.5179998944625064</v>
      </c>
      <c r="I6">
        <v>0.10443758712247722</v>
      </c>
      <c r="J6">
        <v>8.2153317143782676</v>
      </c>
      <c r="K6">
        <v>11.544599787402287</v>
      </c>
      <c r="L6">
        <v>1.3201049899999999</v>
      </c>
      <c r="M6">
        <v>6.0364766566948074</v>
      </c>
      <c r="N6">
        <v>12.580890770947114</v>
      </c>
      <c r="O6">
        <v>5.3228339300000016</v>
      </c>
      <c r="P6">
        <f>SUM(B6:O6)</f>
        <v>147.04859046027556</v>
      </c>
      <c r="Q6">
        <v>41.183292944283579</v>
      </c>
      <c r="R6">
        <v>16.094520547945205</v>
      </c>
      <c r="S6">
        <v>1.273972602739726</v>
      </c>
      <c r="T6">
        <v>0</v>
      </c>
      <c r="U6"/>
      <c r="V6"/>
    </row>
    <row r="7" spans="1:22" x14ac:dyDescent="0.25">
      <c r="A7" s="42" t="s">
        <v>46</v>
      </c>
      <c r="B7">
        <v>-0.79930236099999996</v>
      </c>
      <c r="C7">
        <v>4.6821049543178699</v>
      </c>
      <c r="D7">
        <v>3.7578806311145394</v>
      </c>
      <c r="E7">
        <v>16.742426873298879</v>
      </c>
      <c r="F7">
        <v>17.333976832147968</v>
      </c>
      <c r="G7">
        <v>4.1511164390316511</v>
      </c>
      <c r="H7">
        <v>5.0855026855199998</v>
      </c>
      <c r="I7">
        <v>0.26770066965996997</v>
      </c>
      <c r="J7">
        <v>8.6419628801577719</v>
      </c>
      <c r="K7">
        <v>9.6700362377869435</v>
      </c>
      <c r="L7">
        <v>1.4904165400000002</v>
      </c>
      <c r="M7">
        <v>5.8091061599999998</v>
      </c>
      <c r="N7">
        <v>2.9962442356355767</v>
      </c>
      <c r="O7">
        <v>3.5201744700000002</v>
      </c>
      <c r="P7">
        <f>SUM(B7:O7)</f>
        <v>83.349347247671162</v>
      </c>
      <c r="Q7">
        <v>38.226592949601567</v>
      </c>
      <c r="R7">
        <v>24.891205479452058</v>
      </c>
      <c r="S7">
        <v>0.98630136986301364</v>
      </c>
      <c r="T7">
        <v>0</v>
      </c>
      <c r="U7"/>
      <c r="V7"/>
    </row>
    <row r="8" spans="1:22" x14ac:dyDescent="0.25">
      <c r="A8" s="42" t="s">
        <v>47</v>
      </c>
      <c r="B8">
        <v>-4.164900000000471E-4</v>
      </c>
      <c r="C8">
        <v>4.8447550609036609</v>
      </c>
      <c r="D8">
        <v>3.9198966742746295</v>
      </c>
      <c r="E8">
        <v>14.778324780278485</v>
      </c>
      <c r="F8">
        <v>0.36802323576154999</v>
      </c>
      <c r="G8">
        <v>6.0089499814203604</v>
      </c>
      <c r="H8">
        <v>2.4440206438958687</v>
      </c>
      <c r="I8">
        <v>0.14708985440403999</v>
      </c>
      <c r="J8">
        <v>7.5150968392155102</v>
      </c>
      <c r="K8">
        <v>10.934437233706733</v>
      </c>
      <c r="L8">
        <v>1.5499232399999994</v>
      </c>
      <c r="M8">
        <v>6.621257990000001</v>
      </c>
      <c r="N8">
        <v>1.6015224409014086</v>
      </c>
      <c r="O8">
        <v>3.6048004983999991</v>
      </c>
      <c r="P8">
        <f>SUM(B8:O8)</f>
        <v>64.337681983162241</v>
      </c>
      <c r="Q8">
        <v>36.732728390699151</v>
      </c>
      <c r="R8">
        <v>25.720912328767124</v>
      </c>
      <c r="S8">
        <v>1.0191780821917806</v>
      </c>
      <c r="T8">
        <v>0</v>
      </c>
      <c r="U8"/>
      <c r="V8"/>
    </row>
    <row r="9" spans="1:22" x14ac:dyDescent="0.25">
      <c r="A9" s="42" t="s">
        <v>48</v>
      </c>
      <c r="B9">
        <v>2.1617003140000008</v>
      </c>
      <c r="C9">
        <v>4.6362899956038257</v>
      </c>
      <c r="D9">
        <v>4.6195401213777805</v>
      </c>
      <c r="E9">
        <v>43.476886500532238</v>
      </c>
      <c r="F9">
        <v>0.14238426461331999</v>
      </c>
      <c r="G9">
        <v>0.89052767061141003</v>
      </c>
      <c r="H9">
        <v>1.2572063755199996</v>
      </c>
      <c r="I9">
        <v>0.71414714377104982</v>
      </c>
      <c r="J9">
        <v>7.6195948700502809</v>
      </c>
      <c r="K9">
        <v>10.043594278587872</v>
      </c>
      <c r="L9">
        <v>1.4662768499999999</v>
      </c>
      <c r="M9">
        <v>6.0113291799999997</v>
      </c>
      <c r="N9">
        <v>1.9736984605707177</v>
      </c>
      <c r="O9">
        <v>3.2379742200000035</v>
      </c>
      <c r="P9">
        <f>SUM(B9:O9)</f>
        <v>88.251150245238506</v>
      </c>
      <c r="Q9">
        <v>34.053218685905883</v>
      </c>
      <c r="R9">
        <v>24.891205479452058</v>
      </c>
      <c r="S9">
        <v>0.98630136986301364</v>
      </c>
      <c r="T9">
        <v>0</v>
      </c>
      <c r="U9"/>
      <c r="V9"/>
    </row>
    <row r="10" spans="1:22" x14ac:dyDescent="0.25">
      <c r="A10" s="42" t="s">
        <v>49</v>
      </c>
      <c r="B10">
        <v>-0.36121996300000009</v>
      </c>
      <c r="C10">
        <v>4.3922742275122193</v>
      </c>
      <c r="D10">
        <v>4.3515433920628395</v>
      </c>
      <c r="E10">
        <v>23.979460344417824</v>
      </c>
      <c r="F10">
        <v>9.0911257776830012E-2</v>
      </c>
      <c r="G10">
        <v>4.6933121810762808</v>
      </c>
      <c r="H10">
        <v>2.3763732958917672</v>
      </c>
      <c r="I10">
        <v>0.10347022812475001</v>
      </c>
      <c r="J10">
        <v>7.6782956731681704</v>
      </c>
      <c r="K10">
        <v>10.04008155688771</v>
      </c>
      <c r="L10">
        <v>1.27899312</v>
      </c>
      <c r="M10">
        <v>5.5212061599999984</v>
      </c>
      <c r="N10">
        <v>2.6908273530000972</v>
      </c>
      <c r="O10">
        <v>3.8383656300000006</v>
      </c>
      <c r="P10">
        <f>SUM(B10:O10)</f>
        <v>70.673894456918489</v>
      </c>
      <c r="Q10">
        <v>35.62080484022097</v>
      </c>
      <c r="R10">
        <v>25.720912328767124</v>
      </c>
      <c r="S10">
        <v>1.0191780821917806</v>
      </c>
      <c r="T10">
        <v>0</v>
      </c>
      <c r="U10"/>
      <c r="V10"/>
    </row>
    <row r="11" spans="1:22" x14ac:dyDescent="0.25">
      <c r="A11" s="42" t="s">
        <v>50</v>
      </c>
      <c r="B11">
        <v>2.3694182099999987</v>
      </c>
      <c r="C11">
        <v>6.2996143326686935</v>
      </c>
      <c r="D11">
        <v>4.2564099800186899</v>
      </c>
      <c r="E11">
        <v>41.801218994871448</v>
      </c>
      <c r="F11">
        <v>0.95454407487866999</v>
      </c>
      <c r="G11">
        <v>12.329496590074761</v>
      </c>
      <c r="H11">
        <v>1.8635217267040005</v>
      </c>
      <c r="I11">
        <v>1.4207364766121404</v>
      </c>
      <c r="J11">
        <v>6.8446647654806601</v>
      </c>
      <c r="K11">
        <v>13.382002304550349</v>
      </c>
      <c r="L11">
        <v>1.8234135899999997</v>
      </c>
      <c r="M11">
        <v>5.4258789468750006</v>
      </c>
      <c r="N11">
        <v>5.1798596369261602</v>
      </c>
      <c r="O11">
        <v>3.3838502500000018</v>
      </c>
      <c r="P11">
        <f>SUM(B11:O11)</f>
        <v>107.33462987966055</v>
      </c>
      <c r="Q11">
        <v>33.980033405319418</v>
      </c>
      <c r="R11">
        <v>25.720912328767124</v>
      </c>
      <c r="S11">
        <v>1.0191780821917806</v>
      </c>
      <c r="T11">
        <v>0</v>
      </c>
      <c r="U11"/>
      <c r="V11"/>
    </row>
    <row r="12" spans="1:22" x14ac:dyDescent="0.25">
      <c r="A12" s="42" t="s">
        <v>51</v>
      </c>
      <c r="B12">
        <v>2.5247875100000012</v>
      </c>
      <c r="C12">
        <v>7.3733057700235634</v>
      </c>
      <c r="D12">
        <v>3.6530279619434003</v>
      </c>
      <c r="E12">
        <v>34.105618923923721</v>
      </c>
      <c r="F12">
        <v>5.1925556054447499</v>
      </c>
      <c r="G12">
        <v>15.113294070540711</v>
      </c>
      <c r="H12">
        <v>2.3078828555189248</v>
      </c>
      <c r="I12">
        <v>2.0307279872403599</v>
      </c>
      <c r="J12">
        <v>8.3216777742637991</v>
      </c>
      <c r="K12">
        <v>15.801403110912631</v>
      </c>
      <c r="L12">
        <v>1.5239305200000004</v>
      </c>
      <c r="M12">
        <v>5.6966156274999999</v>
      </c>
      <c r="N12">
        <v>2.7845347988835196</v>
      </c>
      <c r="O12">
        <v>3.5224190599999994</v>
      </c>
      <c r="P12">
        <f>SUM(B12:O12)</f>
        <v>109.95178157619536</v>
      </c>
      <c r="Q12">
        <v>34.876600550308879</v>
      </c>
      <c r="R12">
        <v>24.891205479452058</v>
      </c>
      <c r="S12">
        <v>0.98630136986301364</v>
      </c>
      <c r="T12"/>
      <c r="U12"/>
      <c r="V12"/>
    </row>
    <row r="13" spans="1:22" x14ac:dyDescent="0.25">
      <c r="A13" s="42" t="s">
        <v>52</v>
      </c>
      <c r="B13">
        <v>7.4080219489999983</v>
      </c>
      <c r="C13">
        <v>7.6021642911157628</v>
      </c>
      <c r="D13">
        <v>6.1678227280416511</v>
      </c>
      <c r="E13">
        <v>47.382582122890973</v>
      </c>
      <c r="F13">
        <v>18.26056439021092</v>
      </c>
      <c r="G13">
        <v>8.5544131689055494</v>
      </c>
      <c r="H13">
        <v>0.41593693670272275</v>
      </c>
      <c r="I13">
        <v>0.30459517717571</v>
      </c>
      <c r="J13">
        <v>8.4320251498712206</v>
      </c>
      <c r="K13">
        <v>14.970370065440415</v>
      </c>
      <c r="L13">
        <v>1.4872921700000001</v>
      </c>
      <c r="M13">
        <v>5.5197618399999993</v>
      </c>
      <c r="N13">
        <v>2.8442141885661645</v>
      </c>
      <c r="O13">
        <v>3.885342865752718</v>
      </c>
      <c r="P13">
        <f>SUM(B13:O13)</f>
        <v>133.23510704367382</v>
      </c>
      <c r="Q13">
        <v>41.645833257507135</v>
      </c>
      <c r="R13">
        <v>25.720912328767124</v>
      </c>
      <c r="S13">
        <v>1.0191780821917806</v>
      </c>
      <c r="T13"/>
      <c r="U13"/>
      <c r="V13"/>
    </row>
    <row r="14" spans="1:22" x14ac:dyDescent="0.25">
      <c r="A14" s="42" t="s">
        <v>162</v>
      </c>
      <c r="B14">
        <v>2.0928804046198128</v>
      </c>
      <c r="C14">
        <v>13.656366596756092</v>
      </c>
      <c r="D14">
        <v>7.3479238762682755</v>
      </c>
      <c r="E14">
        <v>45.047067781213997</v>
      </c>
      <c r="F14">
        <v>12.35570464825752</v>
      </c>
      <c r="G14">
        <v>6.006385630947495</v>
      </c>
      <c r="H14">
        <v>1.3115913551999998E-2</v>
      </c>
      <c r="I14">
        <v>0.34708096367410657</v>
      </c>
      <c r="J14">
        <v>7.8379392323130395</v>
      </c>
      <c r="K14">
        <v>11.837258938764569</v>
      </c>
      <c r="L14">
        <v>1.0207025050000003</v>
      </c>
      <c r="M14">
        <v>6.0519063467122436</v>
      </c>
      <c r="N14">
        <v>1.3704299816710444</v>
      </c>
      <c r="O14">
        <v>3.7044736115134813</v>
      </c>
      <c r="P14">
        <f>SUM(B14:O14)</f>
        <v>118.68923643126364</v>
      </c>
      <c r="Q14">
        <v>43.872721510534952</v>
      </c>
      <c r="R14">
        <v>24.891205479452058</v>
      </c>
      <c r="S14">
        <v>0.98630136986301364</v>
      </c>
      <c r="T14">
        <v>2.4</v>
      </c>
      <c r="U14"/>
      <c r="V14"/>
    </row>
    <row r="15" spans="1:22" x14ac:dyDescent="0.25">
      <c r="A15" s="42" t="s">
        <v>163</v>
      </c>
      <c r="B15">
        <v>1.520306515783205</v>
      </c>
      <c r="C15">
        <v>11.800869418036189</v>
      </c>
      <c r="D15">
        <v>7.4702506664862582</v>
      </c>
      <c r="E15">
        <v>52.700238783094292</v>
      </c>
      <c r="F15">
        <v>10.426545000000003</v>
      </c>
      <c r="G15">
        <v>2.5298689999999997</v>
      </c>
      <c r="H15">
        <v>0</v>
      </c>
      <c r="I15">
        <v>0.46760976398383819</v>
      </c>
      <c r="J15">
        <v>10.040940006041918</v>
      </c>
      <c r="K15">
        <v>11.40844140362166</v>
      </c>
      <c r="L15">
        <v>0.88228558300000004</v>
      </c>
      <c r="M15">
        <v>7.0721834109588091</v>
      </c>
      <c r="N15">
        <v>3.5358890656985276E-2</v>
      </c>
      <c r="O15">
        <v>3.8219178082191791</v>
      </c>
      <c r="P15">
        <f>SUM(B15:O15)</f>
        <v>120.17681624988236</v>
      </c>
      <c r="Q15">
        <v>45.8069649157501</v>
      </c>
      <c r="R15">
        <v>25.720912328767124</v>
      </c>
      <c r="S15">
        <v>1.0191780821917806</v>
      </c>
      <c r="T15">
        <v>2.4</v>
      </c>
      <c r="U15"/>
      <c r="V15"/>
    </row>
    <row r="16" spans="1:22" x14ac:dyDescent="0.25">
      <c r="A16" s="42" t="s">
        <v>164</v>
      </c>
      <c r="B16">
        <v>2.3082365157832054</v>
      </c>
      <c r="C16">
        <v>10.049684902803534</v>
      </c>
      <c r="D16">
        <v>7.5745388270770446</v>
      </c>
      <c r="E16">
        <v>46.456585768909939</v>
      </c>
      <c r="F16">
        <v>8.9146960000000028</v>
      </c>
      <c r="G16">
        <v>2.1630380000000016</v>
      </c>
      <c r="H16">
        <v>0</v>
      </c>
      <c r="I16">
        <v>0.64381436380038604</v>
      </c>
      <c r="J16">
        <v>10.297150566422246</v>
      </c>
      <c r="K16">
        <v>11.174051595891052</v>
      </c>
      <c r="L16">
        <v>0.85157015499999988</v>
      </c>
      <c r="M16">
        <v>7.0085119923873824</v>
      </c>
      <c r="N16">
        <v>-1.5644045570379226</v>
      </c>
      <c r="O16">
        <v>3.8219178082191791</v>
      </c>
      <c r="P16">
        <f>SUM(B16:O16)</f>
        <v>109.69939193925607</v>
      </c>
      <c r="Q16">
        <v>45.443607290117221</v>
      </c>
      <c r="R16">
        <v>25.720912328767124</v>
      </c>
      <c r="S16">
        <v>1.0191780821917806</v>
      </c>
      <c r="T16">
        <v>2.4</v>
      </c>
      <c r="U16"/>
      <c r="V16"/>
    </row>
    <row r="17" spans="1:22" x14ac:dyDescent="0.25">
      <c r="A17" s="42" t="s">
        <v>165</v>
      </c>
      <c r="B17">
        <v>1.5279935725365774</v>
      </c>
      <c r="C17">
        <v>12.995199005062156</v>
      </c>
      <c r="D17">
        <v>6.5184684003360438</v>
      </c>
      <c r="E17">
        <v>43.22529537022448</v>
      </c>
      <c r="F17">
        <v>7.8199086071428541</v>
      </c>
      <c r="G17">
        <v>1.8974019999999998</v>
      </c>
      <c r="H17">
        <v>0</v>
      </c>
      <c r="I17">
        <v>0.119231030819736</v>
      </c>
      <c r="J17">
        <v>8.7126088176964327</v>
      </c>
      <c r="K17">
        <v>11.079486632934467</v>
      </c>
      <c r="L17">
        <v>0.92091699700000018</v>
      </c>
      <c r="M17">
        <v>5.7200026622279108</v>
      </c>
      <c r="N17">
        <v>1.3049962547436418</v>
      </c>
      <c r="O17">
        <v>3.4520547945205471</v>
      </c>
      <c r="P17">
        <f>SUM(B17:O17)</f>
        <v>105.29356414524484</v>
      </c>
      <c r="Q17">
        <v>42.209390287879927</v>
      </c>
      <c r="R17">
        <v>23.231791780821919</v>
      </c>
      <c r="S17">
        <v>0.92054794520547933</v>
      </c>
      <c r="T17">
        <v>2.4</v>
      </c>
      <c r="U17"/>
      <c r="V17"/>
    </row>
    <row r="18" spans="1:22" x14ac:dyDescent="0.25">
      <c r="A18" s="42" t="s">
        <v>166</v>
      </c>
      <c r="B18">
        <v>-1.4414764632469592</v>
      </c>
      <c r="C18">
        <v>12.85049462228058</v>
      </c>
      <c r="D18">
        <v>7.5670279976871955</v>
      </c>
      <c r="E18">
        <v>36.182602772572949</v>
      </c>
      <c r="F18">
        <v>6.2559269999999971</v>
      </c>
      <c r="G18">
        <v>1.5179220000000004</v>
      </c>
      <c r="H18">
        <v>0</v>
      </c>
      <c r="I18">
        <v>0.22314388470914379</v>
      </c>
      <c r="J18">
        <v>9.8527172149448425</v>
      </c>
      <c r="K18">
        <v>11.594856454097437</v>
      </c>
      <c r="L18">
        <v>1.0426878490000002</v>
      </c>
      <c r="M18">
        <v>6.0881375094175887</v>
      </c>
      <c r="N18">
        <v>-0.56243863368287472</v>
      </c>
      <c r="O18">
        <v>3.8219178082191791</v>
      </c>
      <c r="P18">
        <f>SUM(B18:O18)</f>
        <v>94.993520015999096</v>
      </c>
      <c r="Q18">
        <v>45.347647529563211</v>
      </c>
      <c r="R18">
        <v>25.720912328767124</v>
      </c>
      <c r="S18">
        <v>1.0191780821917806</v>
      </c>
      <c r="T18">
        <v>2.4</v>
      </c>
      <c r="U18"/>
      <c r="V18"/>
    </row>
    <row r="19" spans="1:22" x14ac:dyDescent="0.25">
      <c r="A19" s="42" t="s">
        <v>167</v>
      </c>
      <c r="B19">
        <v>-6.3537332786885221</v>
      </c>
      <c r="C19">
        <v>8.2929589572836324</v>
      </c>
      <c r="D19">
        <v>5.1676623869916307</v>
      </c>
      <c r="E19">
        <v>26.494448037973786</v>
      </c>
      <c r="F19">
        <v>7.6411578250423595</v>
      </c>
      <c r="G19">
        <v>2.0238950000000004</v>
      </c>
      <c r="H19">
        <v>0</v>
      </c>
      <c r="I19">
        <v>0.40427513104456209</v>
      </c>
      <c r="J19">
        <v>9.0368359963609493</v>
      </c>
      <c r="K19">
        <v>11.809122890933919</v>
      </c>
      <c r="L19">
        <v>1.1442386200000001</v>
      </c>
      <c r="M19">
        <v>6.693909267775175</v>
      </c>
      <c r="N19">
        <v>3.0139472796651057</v>
      </c>
      <c r="O19">
        <v>3.6986301369863024</v>
      </c>
      <c r="P19">
        <f>SUM(B19:O19)</f>
        <v>79.067348251368884</v>
      </c>
      <c r="Q19">
        <v>35.27584127770038</v>
      </c>
      <c r="R19">
        <v>17.901123287671233</v>
      </c>
      <c r="S19">
        <v>0.98630136986301364</v>
      </c>
      <c r="T19">
        <v>4.8</v>
      </c>
      <c r="U19"/>
      <c r="V19"/>
    </row>
    <row r="20" spans="1:22" x14ac:dyDescent="0.25">
      <c r="A20" s="42" t="s">
        <v>168</v>
      </c>
      <c r="B20">
        <v>-4.3539033879781419</v>
      </c>
      <c r="C20">
        <v>8.9558186736589089</v>
      </c>
      <c r="D20">
        <v>5.5758224343444516</v>
      </c>
      <c r="E20">
        <v>25.090192772572912</v>
      </c>
      <c r="F20">
        <v>9.1818030858771031</v>
      </c>
      <c r="G20">
        <v>2.403375999999998</v>
      </c>
      <c r="H20">
        <v>0</v>
      </c>
      <c r="I20">
        <v>0.89548650942051822</v>
      </c>
      <c r="J20">
        <v>8.9731879639413261</v>
      </c>
      <c r="K20">
        <v>12.58148658178124</v>
      </c>
      <c r="L20">
        <v>0.86956585600000003</v>
      </c>
      <c r="M20">
        <v>7.491611392542926</v>
      </c>
      <c r="N20">
        <v>2.9631914495654632</v>
      </c>
      <c r="O20">
        <v>3.8219178082191791</v>
      </c>
      <c r="P20">
        <f>SUM(B20:O20)</f>
        <v>84.449557139945867</v>
      </c>
      <c r="Q20">
        <v>35.837999378814807</v>
      </c>
      <c r="R20">
        <v>18.497827397260274</v>
      </c>
      <c r="S20">
        <v>1.0191780821917806</v>
      </c>
      <c r="T20">
        <v>4.8</v>
      </c>
      <c r="U20"/>
      <c r="V20"/>
    </row>
    <row r="21" spans="1:22" x14ac:dyDescent="0.25">
      <c r="A21" s="42" t="s">
        <v>169</v>
      </c>
      <c r="B21">
        <v>-3.6781632786885243</v>
      </c>
      <c r="C21">
        <v>5.833712861496184</v>
      </c>
      <c r="D21">
        <v>5.4347678869994711</v>
      </c>
      <c r="E21">
        <v>22.960352037973806</v>
      </c>
      <c r="F21">
        <v>10.76912097368421</v>
      </c>
      <c r="G21">
        <v>2.7828560000000011</v>
      </c>
      <c r="H21">
        <v>0</v>
      </c>
      <c r="I21">
        <v>1.6438631778144426</v>
      </c>
      <c r="J21">
        <v>8.813447669769328</v>
      </c>
      <c r="K21">
        <v>11.924710815834343</v>
      </c>
      <c r="L21">
        <v>1.0079463910000002</v>
      </c>
      <c r="M21">
        <v>7.0393956120608889</v>
      </c>
      <c r="N21">
        <v>2.5773222355607603</v>
      </c>
      <c r="O21">
        <v>3.6986301369863024</v>
      </c>
      <c r="P21">
        <f>SUM(B21:O21)</f>
        <v>80.807962520491216</v>
      </c>
      <c r="Q21">
        <v>33.076899831221866</v>
      </c>
      <c r="R21">
        <v>17.901123287671233</v>
      </c>
      <c r="S21">
        <v>0.98630136986301364</v>
      </c>
      <c r="T21">
        <v>4.8</v>
      </c>
      <c r="U21"/>
      <c r="V21"/>
    </row>
    <row r="22" spans="1:22" x14ac:dyDescent="0.25">
      <c r="A22" s="42" t="s">
        <v>170</v>
      </c>
      <c r="B22">
        <v>-2.9478833879781434</v>
      </c>
      <c r="C22">
        <v>6.9704180379059695</v>
      </c>
      <c r="D22">
        <v>5.9629980652682582</v>
      </c>
      <c r="E22">
        <v>23.188756772572912</v>
      </c>
      <c r="F22">
        <v>11.527776039473693</v>
      </c>
      <c r="G22">
        <v>2.9725959999999985</v>
      </c>
      <c r="H22">
        <v>0</v>
      </c>
      <c r="I22">
        <v>1.8465683571859834</v>
      </c>
      <c r="J22">
        <v>9.0829112688296991</v>
      </c>
      <c r="K22">
        <v>12.567593775284346</v>
      </c>
      <c r="L22">
        <v>1.1718901749999999</v>
      </c>
      <c r="M22">
        <v>6.9257994383694257</v>
      </c>
      <c r="N22">
        <v>2.5619296973660366</v>
      </c>
      <c r="O22">
        <v>3.8219178082191791</v>
      </c>
      <c r="P22">
        <f>SUM(B22:O22)</f>
        <v>85.653272047497353</v>
      </c>
      <c r="Q22">
        <v>33.848582424331596</v>
      </c>
      <c r="R22">
        <v>18.497827397260274</v>
      </c>
      <c r="S22">
        <v>1.0191780821917806</v>
      </c>
      <c r="T22">
        <v>4.8</v>
      </c>
      <c r="U22"/>
      <c r="V22"/>
    </row>
    <row r="23" spans="1:22" x14ac:dyDescent="0.25">
      <c r="A23" s="42" t="s">
        <v>171</v>
      </c>
      <c r="B23">
        <v>-3.5737333879781414</v>
      </c>
      <c r="C23">
        <v>8.2476418822604067</v>
      </c>
      <c r="D23">
        <v>5.8179311840737835</v>
      </c>
      <c r="E23">
        <v>30.836000772572923</v>
      </c>
      <c r="F23">
        <v>12.788440039473683</v>
      </c>
      <c r="G23">
        <v>3.0358430000000003</v>
      </c>
      <c r="H23">
        <v>0</v>
      </c>
      <c r="I23">
        <v>1.6664693612816392</v>
      </c>
      <c r="J23">
        <v>9.597955748930822</v>
      </c>
      <c r="K23">
        <v>13.075646859197549</v>
      </c>
      <c r="L23">
        <v>1.2840528179999999</v>
      </c>
      <c r="M23">
        <v>6.7932860420084706</v>
      </c>
      <c r="N23">
        <v>1.5451594488306291</v>
      </c>
      <c r="O23">
        <v>3.8219178082191791</v>
      </c>
      <c r="P23">
        <f>SUM(B23:O23)</f>
        <v>94.936611576870973</v>
      </c>
      <c r="Q23">
        <v>33.574085730897316</v>
      </c>
      <c r="R23">
        <v>18.497827397260274</v>
      </c>
      <c r="S23">
        <v>1.0191780821917806</v>
      </c>
      <c r="T23">
        <v>4.8</v>
      </c>
      <c r="U23"/>
      <c r="V23"/>
    </row>
    <row r="24" spans="1:22" x14ac:dyDescent="0.25">
      <c r="A24" s="42" t="s">
        <v>172</v>
      </c>
      <c r="B24">
        <v>-1.7860532786885244</v>
      </c>
      <c r="C24">
        <v>14.128360309421858</v>
      </c>
      <c r="D24">
        <v>6.3079769921823559</v>
      </c>
      <c r="E24">
        <v>35.523538037973786</v>
      </c>
      <c r="F24">
        <v>11.811775973684215</v>
      </c>
      <c r="G24">
        <v>3.035842999999999</v>
      </c>
      <c r="H24">
        <v>0</v>
      </c>
      <c r="I24">
        <v>1.7612691942069116</v>
      </c>
      <c r="J24">
        <v>8.7738874239030888</v>
      </c>
      <c r="K24">
        <v>11.299359519890029</v>
      </c>
      <c r="L24">
        <v>1.0491525130000001</v>
      </c>
      <c r="M24">
        <v>6.5595808839394651</v>
      </c>
      <c r="N24">
        <v>1.0714856722556811</v>
      </c>
      <c r="O24">
        <v>3.6986301369863024</v>
      </c>
      <c r="P24">
        <f>SUM(B24:O24)</f>
        <v>103.23480637875517</v>
      </c>
      <c r="Q24">
        <v>35.139147609990708</v>
      </c>
      <c r="R24">
        <v>17.901123287671233</v>
      </c>
      <c r="S24">
        <v>0.98630136986301364</v>
      </c>
      <c r="T24">
        <v>4.8</v>
      </c>
      <c r="U24"/>
      <c r="V24"/>
    </row>
    <row r="25" spans="1:22" x14ac:dyDescent="0.25">
      <c r="A25" s="42" t="s">
        <v>173</v>
      </c>
      <c r="B25">
        <v>-0.92526338797814267</v>
      </c>
      <c r="C25">
        <v>16.372318843879555</v>
      </c>
      <c r="D25">
        <v>6.2263883270445559</v>
      </c>
      <c r="E25">
        <v>37.663700772572923</v>
      </c>
      <c r="F25">
        <v>12.527776039473675</v>
      </c>
      <c r="G25">
        <v>2.9725959999999985</v>
      </c>
      <c r="H25">
        <v>0</v>
      </c>
      <c r="I25">
        <v>1.210690084916062</v>
      </c>
      <c r="J25">
        <v>9.1019703860952426</v>
      </c>
      <c r="K25">
        <v>11.234485752062227</v>
      </c>
      <c r="L25">
        <v>0.88684332099999985</v>
      </c>
      <c r="M25">
        <v>6.7418860353710661</v>
      </c>
      <c r="N25">
        <v>2.0711988261597463</v>
      </c>
      <c r="O25">
        <v>3.8219178082191791</v>
      </c>
      <c r="P25">
        <f>SUM(B25:O25)</f>
        <v>109.9065088088161</v>
      </c>
      <c r="Q25">
        <v>38.567112213197902</v>
      </c>
      <c r="R25">
        <v>18.497827397260274</v>
      </c>
      <c r="S25">
        <v>1.0191780821917806</v>
      </c>
      <c r="T25">
        <v>4.8</v>
      </c>
      <c r="U25"/>
      <c r="V25"/>
    </row>
    <row r="26" spans="1:22" x14ac:dyDescent="0.25">
      <c r="A26" s="43" t="s">
        <v>174</v>
      </c>
      <c r="B26">
        <v>-0.99341327868852503</v>
      </c>
      <c r="C26">
        <v>16.147336816427043</v>
      </c>
      <c r="D26">
        <v>7.4286853351983604</v>
      </c>
      <c r="E26">
        <v>34.83087903797378</v>
      </c>
      <c r="F26">
        <v>11.469199000000003</v>
      </c>
      <c r="G26">
        <v>3.567115000000002</v>
      </c>
      <c r="H26">
        <v>0</v>
      </c>
      <c r="I26">
        <v>0.5021293865149683</v>
      </c>
      <c r="J26">
        <v>9.3885025476260431</v>
      </c>
      <c r="K26">
        <v>11.161375000199779</v>
      </c>
      <c r="L26">
        <v>0.91617557300000008</v>
      </c>
      <c r="M26">
        <v>6.4752971610823211</v>
      </c>
      <c r="N26">
        <v>0.57717166067869752</v>
      </c>
      <c r="O26">
        <v>3.6986301369863024</v>
      </c>
      <c r="P26">
        <f>SUM(B26:O26)</f>
        <v>105.16908337699878</v>
      </c>
      <c r="Q26">
        <v>43.872721510534952</v>
      </c>
      <c r="R26">
        <v>17.901123287671233</v>
      </c>
      <c r="S26">
        <v>0.98630136986301364</v>
      </c>
      <c r="T26">
        <v>4.8</v>
      </c>
      <c r="U26"/>
      <c r="V26"/>
    </row>
    <row r="27" spans="1:22" x14ac:dyDescent="0.25">
      <c r="A27" s="43" t="s">
        <v>175</v>
      </c>
      <c r="B27">
        <v>-1.1357033879781415</v>
      </c>
      <c r="C27">
        <v>11.851681118036193</v>
      </c>
      <c r="D27">
        <v>7.4702506664862636</v>
      </c>
      <c r="E27">
        <v>30.774823772572901</v>
      </c>
      <c r="F27">
        <v>10.426545000000003</v>
      </c>
      <c r="G27">
        <v>2.5298689999999997</v>
      </c>
      <c r="H27">
        <v>0</v>
      </c>
      <c r="I27">
        <v>0.46760976398383819</v>
      </c>
      <c r="J27">
        <v>10.040940006041918</v>
      </c>
      <c r="K27">
        <v>11.302289522148023</v>
      </c>
      <c r="L27">
        <v>0.88228558300000004</v>
      </c>
      <c r="M27">
        <v>7.0703269845795882</v>
      </c>
      <c r="N27">
        <v>1.0220654368883444</v>
      </c>
      <c r="O27">
        <v>3.8219178082191791</v>
      </c>
      <c r="P27">
        <f>SUM(B27:O27)</f>
        <v>96.524901273978116</v>
      </c>
      <c r="Q27">
        <v>45.8069649157501</v>
      </c>
      <c r="R27">
        <v>18.497827397260274</v>
      </c>
      <c r="S27">
        <v>1.0191780821917806</v>
      </c>
      <c r="T27">
        <v>4.8</v>
      </c>
      <c r="U27"/>
      <c r="V27"/>
    </row>
    <row r="28" spans="1:22" x14ac:dyDescent="0.25">
      <c r="A28" s="43" t="s">
        <v>176</v>
      </c>
      <c r="B28">
        <v>-0.34777338797814172</v>
      </c>
      <c r="C28">
        <v>10.099884932803533</v>
      </c>
      <c r="D28">
        <v>7.5745388270770588</v>
      </c>
      <c r="E28">
        <v>25.960248772572921</v>
      </c>
      <c r="F28">
        <v>8.9146960000000028</v>
      </c>
      <c r="G28">
        <v>2.1630380000000016</v>
      </c>
      <c r="H28">
        <v>0</v>
      </c>
      <c r="I28">
        <v>0.64381436380038604</v>
      </c>
      <c r="J28">
        <v>10.297150566422232</v>
      </c>
      <c r="K28">
        <v>11.101086147384223</v>
      </c>
      <c r="L28">
        <v>0.85157015499999988</v>
      </c>
      <c r="M28">
        <v>7.0066555660081651</v>
      </c>
      <c r="N28">
        <v>-0.55002760204878498</v>
      </c>
      <c r="O28">
        <v>3.7876712328767117</v>
      </c>
      <c r="P28">
        <f>SUM(B28:O28)</f>
        <v>87.50255357391832</v>
      </c>
      <c r="Q28">
        <v>45.443607290117221</v>
      </c>
      <c r="R28">
        <v>18.497827397260274</v>
      </c>
      <c r="S28">
        <v>1.0191780821917806</v>
      </c>
      <c r="T28">
        <v>4.8</v>
      </c>
      <c r="U28"/>
      <c r="V28"/>
    </row>
    <row r="29" spans="1:22" x14ac:dyDescent="0.25">
      <c r="A29" s="43" t="s">
        <v>177</v>
      </c>
      <c r="B29">
        <v>1.7145881525423727</v>
      </c>
      <c r="C29">
        <v>12.940333208167267</v>
      </c>
      <c r="D29">
        <v>6.5184684003360625</v>
      </c>
      <c r="E29">
        <v>33.397809499810009</v>
      </c>
      <c r="F29">
        <v>7.5502565862068938</v>
      </c>
      <c r="G29">
        <v>1.831974344827586</v>
      </c>
      <c r="H29">
        <v>0</v>
      </c>
      <c r="I29">
        <v>0.11923103081973595</v>
      </c>
      <c r="J29">
        <v>8.7126088176964487</v>
      </c>
      <c r="K29">
        <v>10.463959597771424</v>
      </c>
      <c r="L29">
        <v>0.89071245500000018</v>
      </c>
      <c r="M29">
        <v>5.7030720333495148</v>
      </c>
      <c r="N29">
        <v>2.2512108375933133</v>
      </c>
      <c r="O29">
        <v>3.7917808219178117</v>
      </c>
      <c r="P29">
        <f>SUM(B29:O29)</f>
        <v>95.886005786038439</v>
      </c>
      <c r="Q29">
        <v>42.209390287879927</v>
      </c>
      <c r="R29">
        <v>16.707715068493151</v>
      </c>
      <c r="S29">
        <v>0.92054794520547933</v>
      </c>
      <c r="T29">
        <v>4.8</v>
      </c>
      <c r="U29"/>
      <c r="V29"/>
    </row>
    <row r="30" spans="1:22" x14ac:dyDescent="0.25">
      <c r="A30" s="43" t="s">
        <v>178</v>
      </c>
      <c r="B30">
        <v>-1.2049191525423733</v>
      </c>
      <c r="C30">
        <v>13.207617283641151</v>
      </c>
      <c r="D30">
        <v>7.3993667073646101</v>
      </c>
      <c r="E30">
        <v>30.991495879556858</v>
      </c>
      <c r="F30">
        <v>6.3237749241617642</v>
      </c>
      <c r="G30">
        <v>1.5343844293659625</v>
      </c>
      <c r="H30">
        <v>0</v>
      </c>
      <c r="I30">
        <v>0.22314388470914379</v>
      </c>
      <c r="J30">
        <v>9.7134409793734111</v>
      </c>
      <c r="K30">
        <v>11.366687758704561</v>
      </c>
      <c r="L30">
        <v>1.0437395280000001</v>
      </c>
      <c r="M30">
        <v>6.0935927284599192</v>
      </c>
      <c r="N30">
        <v>0.28465812846213578</v>
      </c>
      <c r="O30">
        <v>3.7958904109589096</v>
      </c>
      <c r="P30">
        <f>SUM(B30:O30)</f>
        <v>90.772873490216057</v>
      </c>
      <c r="Q30">
        <v>45.347647529563211</v>
      </c>
      <c r="R30">
        <v>18.497827397260274</v>
      </c>
      <c r="S30">
        <v>1.0191780821917806</v>
      </c>
      <c r="T30">
        <v>4.8</v>
      </c>
      <c r="U30"/>
      <c r="V30"/>
    </row>
    <row r="31" spans="1:22" x14ac:dyDescent="0.25">
      <c r="A31" s="43" t="s">
        <v>179</v>
      </c>
      <c r="B31">
        <v>-6.3537332786885221</v>
      </c>
      <c r="C31">
        <v>8.2929589572836324</v>
      </c>
      <c r="D31">
        <v>5.1676623869916307</v>
      </c>
      <c r="E31">
        <v>29.204302052572324</v>
      </c>
      <c r="F31">
        <v>7.6411578250423595</v>
      </c>
      <c r="G31">
        <v>2.0238950000000004</v>
      </c>
      <c r="H31">
        <v>0</v>
      </c>
      <c r="I31">
        <v>0.40427513104456209</v>
      </c>
      <c r="J31">
        <v>9.0368359963609493</v>
      </c>
      <c r="K31">
        <v>11.809122890933919</v>
      </c>
      <c r="L31">
        <v>1.1442386200000001</v>
      </c>
      <c r="M31">
        <v>6.693909267775175</v>
      </c>
      <c r="N31">
        <v>3.0139472796651057</v>
      </c>
      <c r="O31">
        <v>3.7999999999999976</v>
      </c>
      <c r="P31">
        <f>SUM(B31:O31)</f>
        <v>81.878572128981119</v>
      </c>
      <c r="Q31">
        <v>35.27584127770038</v>
      </c>
      <c r="R31">
        <v>17.901123287671233</v>
      </c>
      <c r="S31">
        <v>0.98630136986301364</v>
      </c>
      <c r="T31">
        <v>4.8</v>
      </c>
      <c r="U31"/>
      <c r="V31"/>
    </row>
    <row r="32" spans="1:22" x14ac:dyDescent="0.25">
      <c r="A32" s="43" t="s">
        <v>180</v>
      </c>
      <c r="B32">
        <v>-4.3539033879781419</v>
      </c>
      <c r="C32">
        <v>8.9558186736589089</v>
      </c>
      <c r="D32">
        <v>5.5758224343444516</v>
      </c>
      <c r="E32">
        <v>27.890375254324731</v>
      </c>
      <c r="F32">
        <v>9.1818030858771031</v>
      </c>
      <c r="G32">
        <v>2.403375999999998</v>
      </c>
      <c r="H32">
        <v>0</v>
      </c>
      <c r="I32">
        <v>0.89548650942051822</v>
      </c>
      <c r="J32">
        <v>8.9731879639413261</v>
      </c>
      <c r="K32">
        <v>12.58148658178124</v>
      </c>
      <c r="L32">
        <v>0.86956585600000003</v>
      </c>
      <c r="M32">
        <v>7.491611392542926</v>
      </c>
      <c r="N32">
        <v>2.9631914495654632</v>
      </c>
      <c r="O32">
        <v>3.8041095890411025</v>
      </c>
      <c r="P32">
        <f>SUM(B32:O32)</f>
        <v>87.231931402519606</v>
      </c>
      <c r="Q32">
        <v>35.837999378814807</v>
      </c>
      <c r="R32">
        <v>18.497827397260274</v>
      </c>
      <c r="S32">
        <v>1.0191780821917806</v>
      </c>
      <c r="T32">
        <v>4.8</v>
      </c>
      <c r="U32"/>
      <c r="V32"/>
    </row>
    <row r="33" spans="1:22" x14ac:dyDescent="0.25">
      <c r="A33" s="43" t="s">
        <v>181</v>
      </c>
      <c r="B33">
        <v>-3.6781632786885243</v>
      </c>
      <c r="C33">
        <v>5.833712861496184</v>
      </c>
      <c r="D33">
        <v>5.4347678869994711</v>
      </c>
      <c r="E33">
        <v>25.67020605257235</v>
      </c>
      <c r="F33">
        <v>10.76912097368421</v>
      </c>
      <c r="G33">
        <v>2.7828560000000011</v>
      </c>
      <c r="H33">
        <v>0</v>
      </c>
      <c r="I33">
        <v>1.6438631778144426</v>
      </c>
      <c r="J33">
        <v>8.813447669769328</v>
      </c>
      <c r="K33">
        <v>11.924710815834343</v>
      </c>
      <c r="L33">
        <v>1.0079463910000002</v>
      </c>
      <c r="M33">
        <v>7.0393956120608889</v>
      </c>
      <c r="N33">
        <v>2.5773222355607603</v>
      </c>
      <c r="O33">
        <v>3.808219178082187</v>
      </c>
      <c r="P33">
        <f>SUM(B33:O33)</f>
        <v>83.627405576185637</v>
      </c>
      <c r="Q33">
        <v>33.076899831221866</v>
      </c>
      <c r="R33">
        <v>17.901123287671233</v>
      </c>
      <c r="S33">
        <v>0.98630136986301364</v>
      </c>
      <c r="T33">
        <v>4.8</v>
      </c>
      <c r="U33"/>
      <c r="V33"/>
    </row>
    <row r="34" spans="1:22" x14ac:dyDescent="0.25">
      <c r="A34" s="43" t="s">
        <v>182</v>
      </c>
      <c r="B34">
        <v>-2.9478833879781434</v>
      </c>
      <c r="C34">
        <v>6.9704180379059695</v>
      </c>
      <c r="D34">
        <v>5.9629980652682582</v>
      </c>
      <c r="E34">
        <v>25.98893925432473</v>
      </c>
      <c r="F34">
        <v>11.527776039473693</v>
      </c>
      <c r="G34">
        <v>2.9725959999999985</v>
      </c>
      <c r="H34">
        <v>0</v>
      </c>
      <c r="I34">
        <v>1.8465683571859834</v>
      </c>
      <c r="J34">
        <v>9.0829112688296991</v>
      </c>
      <c r="K34">
        <v>12.567593775284346</v>
      </c>
      <c r="L34">
        <v>1.1718901749999999</v>
      </c>
      <c r="M34">
        <v>6.9257994383694257</v>
      </c>
      <c r="N34">
        <v>2.5619296973660366</v>
      </c>
      <c r="O34">
        <v>3.8123287671232875</v>
      </c>
      <c r="P34">
        <f>SUM(B34:O34)</f>
        <v>88.443865488153278</v>
      </c>
      <c r="Q34">
        <v>33.848582424331596</v>
      </c>
      <c r="R34">
        <v>18.497827397260274</v>
      </c>
      <c r="S34">
        <v>1.0191780821917806</v>
      </c>
      <c r="T34">
        <v>4.8</v>
      </c>
      <c r="U34"/>
      <c r="V34"/>
    </row>
    <row r="35" spans="1:22" x14ac:dyDescent="0.25">
      <c r="A35" s="43" t="s">
        <v>183</v>
      </c>
      <c r="B35">
        <v>-3.5737333879781414</v>
      </c>
      <c r="C35">
        <v>8.2476418822604067</v>
      </c>
      <c r="D35">
        <v>5.8179311840737835</v>
      </c>
      <c r="E35">
        <v>33.636183254324749</v>
      </c>
      <c r="F35">
        <v>12.788440039473683</v>
      </c>
      <c r="G35">
        <v>3.0358430000000003</v>
      </c>
      <c r="H35">
        <v>0</v>
      </c>
      <c r="I35">
        <v>1.6664693612816392</v>
      </c>
      <c r="J35">
        <v>9.597955748930822</v>
      </c>
      <c r="K35">
        <v>13.075646859197549</v>
      </c>
      <c r="L35">
        <v>1.2840528179999999</v>
      </c>
      <c r="M35">
        <v>6.7932860420084706</v>
      </c>
      <c r="N35">
        <v>1.5451594488306291</v>
      </c>
      <c r="O35">
        <v>3.8164383561643889</v>
      </c>
      <c r="P35">
        <f>SUM(B35:O35)</f>
        <v>97.731314606567992</v>
      </c>
      <c r="Q35">
        <v>33.574085730897316</v>
      </c>
      <c r="R35">
        <v>18.497827397260274</v>
      </c>
      <c r="S35">
        <v>1.0191780821917806</v>
      </c>
      <c r="T35">
        <v>4.8</v>
      </c>
      <c r="U35"/>
      <c r="V35"/>
    </row>
    <row r="36" spans="1:22" x14ac:dyDescent="0.25">
      <c r="A36" s="43" t="s">
        <v>184</v>
      </c>
      <c r="B36">
        <v>-1.7860532786885244</v>
      </c>
      <c r="C36">
        <v>14.128360309421858</v>
      </c>
      <c r="D36">
        <v>6.3079769921823559</v>
      </c>
      <c r="E36">
        <v>38.233392052572327</v>
      </c>
      <c r="F36">
        <v>11.811775973684215</v>
      </c>
      <c r="G36">
        <v>3.035842999999999</v>
      </c>
      <c r="H36">
        <v>0</v>
      </c>
      <c r="I36">
        <v>1.7612691942069116</v>
      </c>
      <c r="J36">
        <v>8.7738874239030888</v>
      </c>
      <c r="K36">
        <v>11.299359519890029</v>
      </c>
      <c r="L36">
        <v>1.0491525130000001</v>
      </c>
      <c r="M36">
        <v>6.5595808839394651</v>
      </c>
      <c r="N36">
        <v>1.0714856722556811</v>
      </c>
      <c r="O36">
        <v>3.8205479452054809</v>
      </c>
      <c r="P36">
        <f>SUM(B36:O36)</f>
        <v>106.06657820157288</v>
      </c>
      <c r="Q36">
        <v>35.139147609990708</v>
      </c>
      <c r="R36">
        <v>17.901123287671233</v>
      </c>
      <c r="S36">
        <v>0.98630136986301364</v>
      </c>
      <c r="T36">
        <v>4.8</v>
      </c>
      <c r="U36"/>
      <c r="V36"/>
    </row>
    <row r="37" spans="1:22" x14ac:dyDescent="0.25">
      <c r="A37" s="43" t="s">
        <v>185</v>
      </c>
      <c r="B37">
        <v>-0.92526338797814267</v>
      </c>
      <c r="C37">
        <v>16.372318843879555</v>
      </c>
      <c r="D37">
        <v>6.2263883270445559</v>
      </c>
      <c r="E37">
        <v>40.463883254324742</v>
      </c>
      <c r="F37">
        <v>12.527776039473675</v>
      </c>
      <c r="G37">
        <v>2.9725959999999985</v>
      </c>
      <c r="H37">
        <v>0</v>
      </c>
      <c r="I37">
        <v>1.210690084916062</v>
      </c>
      <c r="J37">
        <v>9.1019703860952426</v>
      </c>
      <c r="K37">
        <v>11.234485752062227</v>
      </c>
      <c r="L37">
        <v>0.88684332099999985</v>
      </c>
      <c r="M37">
        <v>6.7418860353710661</v>
      </c>
      <c r="N37">
        <v>2.0711988261597463</v>
      </c>
      <c r="O37">
        <v>3.8246575342465814</v>
      </c>
      <c r="P37">
        <f>SUM(B37:O37)</f>
        <v>112.70943101659532</v>
      </c>
      <c r="Q37">
        <v>38.567112213197902</v>
      </c>
      <c r="R37">
        <v>18.497827397260274</v>
      </c>
      <c r="S37">
        <v>1.0191780821917806</v>
      </c>
      <c r="T37">
        <v>0</v>
      </c>
      <c r="U37"/>
      <c r="V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Actual</vt:lpstr>
      <vt:lpstr>Forecast</vt:lpstr>
      <vt:lpstr>Accuracy</vt:lpstr>
      <vt:lpstr>Monthly Summary Actual</vt:lpstr>
      <vt:lpstr>Weekly Summary Actual</vt:lpstr>
      <vt:lpstr>Monthly Summary Forecast</vt:lpstr>
      <vt:lpstr>All Monthly</vt:lpstr>
      <vt:lpstr>Accuracy!Print_Area</vt:lpstr>
      <vt:lpstr>Actual!Print_Area</vt:lpstr>
      <vt:lpstr>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2019-11-14T13:52:45Z</dcterms:created>
  <dcterms:modified xsi:type="dcterms:W3CDTF">2019-11-14T13:52:48Z</dcterms:modified>
</cp:coreProperties>
</file>