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 codeName="{F2B83AC3-3A92-4FF1-8D57-CA5CB3A19BB1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ice.grayson\AppData\Local\Microsoft\Windows\Temporary Internet Files\Content.Outlook\O8JOJTK8\"/>
    </mc:Choice>
  </mc:AlternateContent>
  <bookViews>
    <workbookView xWindow="6945" yWindow="645" windowWidth="9990" windowHeight="7725" tabRatio="560"/>
  </bookViews>
  <sheets>
    <sheet name="Menu" sheetId="20" r:id="rId1"/>
    <sheet name="Onshore Entry Fees" sheetId="15" r:id="rId2"/>
    <sheet name="Offshore Entry Fees" sheetId="16" r:id="rId3"/>
    <sheet name="Exit Fees" sheetId="17" r:id="rId4"/>
    <sheet name="Zonal Map" sheetId="19" r:id="rId5"/>
  </sheets>
  <definedNames>
    <definedName name="Base">'Onshore Entry Fees'!$D$9</definedName>
    <definedName name="ExitFee" localSheetId="3">'Exit Fees'!$C$9</definedName>
    <definedName name="ExitMW">'Exit Fees'!$C$6</definedName>
    <definedName name="ExitNGET1a">'Exit Fees'!$E$18</definedName>
    <definedName name="ExitNGET1b">'Exit Fees'!$F$18</definedName>
    <definedName name="ExitNGET1c">'Exit Fees'!$E$19</definedName>
    <definedName name="ExitNGET1d">'Exit Fees'!$F$19</definedName>
    <definedName name="ExitNGET1e">'Exit Fees'!$E$20:$F$20</definedName>
    <definedName name="ExitNGET1f">'Exit Fees'!$E$21:$F$21</definedName>
    <definedName name="ExitNGET1g">'Exit Fees'!$E$22:$F$22</definedName>
    <definedName name="ExitNGET2a">'Exit Fees'!$G$18</definedName>
    <definedName name="ExitNGET2b">'Exit Fees'!$H$18</definedName>
    <definedName name="ExitNGET2c">'Exit Fees'!$G$19</definedName>
    <definedName name="ExitNGET2d">'Exit Fees'!$H$19</definedName>
    <definedName name="ExitNGET2e">'Exit Fees'!$G$20</definedName>
    <definedName name="ExitNGET2f">'Exit Fees'!$G$21</definedName>
    <definedName name="ExitNGET2g">'Exit Fees'!$G$22</definedName>
    <definedName name="ExitSHET1a">'Exit Fees'!$O$18</definedName>
    <definedName name="ExitSHET1b">'Exit Fees'!$P$18</definedName>
    <definedName name="ExitSHET1c">'Exit Fees'!$O$19</definedName>
    <definedName name="ExitSHET1d">'Exit Fees'!$P$19</definedName>
    <definedName name="ExitSHET1e">'Exit Fees'!$O$20</definedName>
    <definedName name="ExitSHET1f">'Exit Fees'!$O$21</definedName>
    <definedName name="ExitSHET1g">'Exit Fees'!$O$22</definedName>
    <definedName name="ExitSPT1a">'Exit Fees'!$I$18</definedName>
    <definedName name="ExitSPT1b">'Exit Fees'!$J$18</definedName>
    <definedName name="ExitSPT1c">'Exit Fees'!$I$19</definedName>
    <definedName name="ExitSPT1d">'Exit Fees'!$J$19</definedName>
    <definedName name="ExitSPT1e">'Exit Fees'!$I$20</definedName>
    <definedName name="ExitSPT1f">'Exit Fees'!$I$21</definedName>
    <definedName name="ExitSPT1g">'Exit Fees'!$I$22</definedName>
    <definedName name="ExitSPT2a">'Exit Fees'!$K$18</definedName>
    <definedName name="ExitSPT2b">'Exit Fees'!$L$18</definedName>
    <definedName name="ExitSPT2c">'Exit Fees'!$K$19</definedName>
    <definedName name="ExitSPT2d">'Exit Fees'!$L$19</definedName>
    <definedName name="ExitSPT2e">'Exit Fees'!$K$20</definedName>
    <definedName name="ExitSPT2f">'Exit Fees'!$K$21</definedName>
    <definedName name="ExitSPT2g">'Exit Fees'!$K$22</definedName>
    <definedName name="ExitSPT3a">'Exit Fees'!$M$18</definedName>
    <definedName name="ExitSPT3b">'Exit Fees'!$N$18</definedName>
    <definedName name="ExitSPT3c">'Exit Fees'!$M$19</definedName>
    <definedName name="ExitSPT3d">'Exit Fees'!$N$19</definedName>
    <definedName name="ExitSPT3e">'Exit Fees'!$M$20</definedName>
    <definedName name="ExitSPT3f">'Exit Fees'!$M$21</definedName>
    <definedName name="ExitSPT3g">'Exit Fees'!$M$22</definedName>
    <definedName name="ExitTypeFee">'Exit Fees'!$C$7</definedName>
    <definedName name="ExitZone">'Exit Fees'!$C$5</definedName>
    <definedName name="ExitZoneCSH3">'Exit Fees'!$G$19</definedName>
    <definedName name="ExitZoneCSH4">'Exit Fees'!$H$19</definedName>
    <definedName name="ExitZoneCSH5">'Exit Fees'!$G$20</definedName>
    <definedName name="ExitZoneCSH6">'Exit Fees'!$G$21</definedName>
    <definedName name="ExitZoneCSH7">'Exit Fees'!$G$22</definedName>
    <definedName name="ExitZoneCSP1">'Exit Fees'!$I$18</definedName>
    <definedName name="ExitZoneCSP2">'Exit Fees'!$J$18</definedName>
    <definedName name="ExitZoneCSP3">'Exit Fees'!$I$19</definedName>
    <definedName name="ExitZoneCSP4">'Exit Fees'!$J$19</definedName>
    <definedName name="ExitZoneCSP5">'Exit Fees'!$I$20</definedName>
    <definedName name="ExitZoneCSP6">'Exit Fees'!$I$21</definedName>
    <definedName name="ExitZoneCSP7">'Exit Fees'!$I$22</definedName>
    <definedName name="f">'Exit Fees'!$I$21</definedName>
    <definedName name="Fee">'Onshore Entry Fees'!$D$13</definedName>
    <definedName name="feenovat">'Onshore Entry Fees'!$D$17</definedName>
    <definedName name="feenovat2" localSheetId="3">'Exit Fees'!#REF!</definedName>
    <definedName name="feenovat2" localSheetId="2">'Offshore Entry Fees'!$D$15</definedName>
    <definedName name="feenovat2">'Onshore Entry Fees'!$I$17</definedName>
    <definedName name="fees" localSheetId="3">'Exit Fees'!$B$16:$D$22</definedName>
    <definedName name="fees" localSheetId="2">'Offshore Entry Fees'!$B$24:$D$29</definedName>
    <definedName name="g">'Exit Fees'!$I$21</definedName>
    <definedName name="MW">'Onshore Entry Fees'!$D$8</definedName>
    <definedName name="NGET1base1">'Onshore Entry Fees'!$I$39</definedName>
    <definedName name="NGET1base2">'Onshore Entry Fees'!$I$40</definedName>
    <definedName name="NGET1base3">'Onshore Entry Fees'!$I$41</definedName>
    <definedName name="NGET1rate1">'Onshore Entry Fees'!$J$39</definedName>
    <definedName name="NGET1rate2">'Onshore Entry Fees'!$J$40</definedName>
    <definedName name="NGET1rate3">'Onshore Entry Fees'!$J$41</definedName>
    <definedName name="NGET2base1">'Onshore Entry Fees'!$I$36</definedName>
    <definedName name="NGET2base2">'Onshore Entry Fees'!$I$37</definedName>
    <definedName name="NGET2base3">'Onshore Entry Fees'!$I$38</definedName>
    <definedName name="NGET2rate1">'Onshore Entry Fees'!$J$36</definedName>
    <definedName name="NGET2rate2">'Onshore Entry Fees'!$J$37</definedName>
    <definedName name="NGET2rate3">'Onshore Entry Fees'!$J$38</definedName>
    <definedName name="offshoreapplicationfee" localSheetId="3">'Exit Fees'!#REF!</definedName>
    <definedName name="offshoreapplicationfee">'Offshore Entry Fees'!$D$11</definedName>
    <definedName name="offshoreentryfee" localSheetId="3">'Exit Fees'!#REF!</definedName>
    <definedName name="offshoreentryfee">'Offshore Entry Fees'!$D$12</definedName>
    <definedName name="OffshoreNGET1">'Offshore Entry Fees'!$G$34</definedName>
    <definedName name="OffshoreNGET2">'Offshore Entry Fees'!$G$33</definedName>
    <definedName name="OffshoreSHET1">'Offshore Entry Fees'!$G$25</definedName>
    <definedName name="offshoresite" localSheetId="3">'Exit Fees'!#REF!</definedName>
    <definedName name="offshoresite" localSheetId="2">'Offshore Entry Fees'!$D$9</definedName>
    <definedName name="offshoresite">'Onshore Entry Fees'!$I$9</definedName>
    <definedName name="OffshoreSPT1">'Offshore Entry Fees'!$G$31</definedName>
    <definedName name="OffshoreSPT2">'Offshore Entry Fees'!$G$29</definedName>
    <definedName name="OffshoreSPT3">'Offshore Entry Fees'!$G$27</definedName>
    <definedName name="OffshoreTypeFee" localSheetId="3">'Exit Fees'!#REF!</definedName>
    <definedName name="OffshoreTypeFee">'Offshore Entry Fees'!$C$11</definedName>
    <definedName name="onshorefee">'Onshore Entry Fees'!$D$14</definedName>
    <definedName name="onshorezone">'Onshore Entry Fees'!$D$7</definedName>
    <definedName name="platform" localSheetId="2">'Offshore Entry Fees'!$D$10</definedName>
    <definedName name="platform">'Onshore Entry Fees'!$I$10</definedName>
    <definedName name="Rate">'Onshore Entry Fees'!$D$11</definedName>
    <definedName name="SHET1base1">'Onshore Entry Fees'!$I$24</definedName>
    <definedName name="SHET1base2">'Onshore Entry Fees'!$I$25</definedName>
    <definedName name="SHET1base3">'Onshore Entry Fees'!$I$26</definedName>
    <definedName name="SHET1rate1">'Onshore Entry Fees'!$J$24</definedName>
    <definedName name="SHET1rate2">'Onshore Entry Fees'!$J$25</definedName>
    <definedName name="SHET1rate3">'Onshore Entry Fees'!$J$26</definedName>
    <definedName name="SPT1base1">'Onshore Entry Fees'!$I$33</definedName>
    <definedName name="SPT1base2">'Onshore Entry Fees'!$I$34</definedName>
    <definedName name="SPT1base3">'Onshore Entry Fees'!$I$35</definedName>
    <definedName name="SPT1rate1">'Onshore Entry Fees'!$J$33</definedName>
    <definedName name="SPT1rate2">'Onshore Entry Fees'!$J$34</definedName>
    <definedName name="SPT1rate3">'Onshore Entry Fees'!$J$35</definedName>
    <definedName name="SPT2base1">'Onshore Entry Fees'!$I$30</definedName>
    <definedName name="SPT2base2">'Onshore Entry Fees'!$I$31</definedName>
    <definedName name="SPT2base3">'Onshore Entry Fees'!$I$32</definedName>
    <definedName name="SPT2rate1">'Onshore Entry Fees'!$J$30</definedName>
    <definedName name="SPT2rate2">'Onshore Entry Fees'!$J$31</definedName>
    <definedName name="SPT2rate3">'Onshore Entry Fees'!$J$32</definedName>
    <definedName name="SPT3base1">'Onshore Entry Fees'!$I$27</definedName>
    <definedName name="SPT3base2">'Onshore Entry Fees'!$I$28</definedName>
    <definedName name="SPT3base3">'Onshore Entry Fees'!$I$29</definedName>
    <definedName name="SPT3rate1">'Onshore Entry Fees'!$J$27</definedName>
    <definedName name="SPT3rate2">'Onshore Entry Fees'!$J$28</definedName>
    <definedName name="SPT3rate3">'Onshore Entry Fees'!$J$29</definedName>
    <definedName name="TypeFee">'Onshore Entry Fees'!$C$13</definedName>
    <definedName name="VAT">'Exit Fees'!$C$10</definedName>
    <definedName name="zone" localSheetId="3">'Exit Fees'!#REF!</definedName>
    <definedName name="zone" localSheetId="2">'Offshore Entry Fees'!#REF!</definedName>
    <definedName name="zoneabase1">'Onshore Entry Fees'!$I$36</definedName>
    <definedName name="zoneabase2">'Onshore Entry Fees'!$I$37</definedName>
    <definedName name="zoneabase3">'Onshore Entry Fees'!$I$38</definedName>
    <definedName name="zonearate1">'Onshore Entry Fees'!$J$36</definedName>
    <definedName name="zonearate2">'Onshore Entry Fees'!$J$37</definedName>
    <definedName name="zonearate3">'Onshore Entry Fees'!$J$38</definedName>
    <definedName name="zonebNGbase1">'Onshore Entry Fees'!$I$33</definedName>
    <definedName name="zonebNGbase2">'Onshore Entry Fees'!$I$34</definedName>
    <definedName name="zonebNGbase3">'Onshore Entry Fees'!$I$35</definedName>
    <definedName name="zonebNGrate1">'Onshore Entry Fees'!$J$33</definedName>
    <definedName name="zonebNGrate2">'Onshore Entry Fees'!$J$34</definedName>
    <definedName name="zonebNGrate3">'Onshore Entry Fees'!$J$35</definedName>
    <definedName name="zonebSPbase1">'Onshore Entry Fees'!$I$30</definedName>
    <definedName name="zonebSPbase2">'Onshore Entry Fees'!$I$31</definedName>
    <definedName name="zonebSPbase3">'Onshore Entry Fees'!$I$32</definedName>
    <definedName name="zonebSPrate1">'Onshore Entry Fees'!$J$30</definedName>
    <definedName name="zonebSPrate2">'Onshore Entry Fees'!$J$31</definedName>
    <definedName name="zonebSPrate3">'Onshore Entry Fees'!$J$32</definedName>
    <definedName name="zonecSHbase1">'Onshore Entry Fees'!$I$24</definedName>
    <definedName name="zonecSHbase2">'Onshore Entry Fees'!$I$25</definedName>
    <definedName name="zonecSHbase3">'Onshore Entry Fees'!$I$26</definedName>
    <definedName name="zonecSHrate1">'Onshore Entry Fees'!$J$24</definedName>
    <definedName name="zonecSHrate2">'Onshore Entry Fees'!$J$25</definedName>
    <definedName name="zonecSHrate3">'Onshore Entry Fees'!$J$26</definedName>
    <definedName name="zonecSPbase1">'Onshore Entry Fees'!$I$27</definedName>
    <definedName name="zonecSPbase2">'Onshore Entry Fees'!$I$28</definedName>
    <definedName name="zonecSPbase3">'Onshore Entry Fees'!$I$29</definedName>
    <definedName name="zonecSPrate1">'Onshore Entry Fees'!$J$27</definedName>
    <definedName name="zonecSPrate2">'Onshore Entry Fees'!$J$28</definedName>
    <definedName name="zonecSPrate3">'Onshore Entry Fees'!$J$29</definedName>
    <definedName name="zonefee" localSheetId="3">'Exit Fees'!#REF!</definedName>
    <definedName name="zonefee" localSheetId="2">'Offshore Entry Fees'!#REF!</definedName>
    <definedName name="zoneoffshore" localSheetId="3">'Exit Fees'!#REF!</definedName>
    <definedName name="zoneoffshore" localSheetId="2">'Offshore Entry Fees'!$D$7</definedName>
    <definedName name="zoneoffshore">'Onshore Entry Fees'!$I$7</definedName>
  </definedNames>
  <calcPr calcId="171027"/>
</workbook>
</file>

<file path=xl/calcChain.xml><?xml version="1.0" encoding="utf-8"?>
<calcChain xmlns="http://schemas.openxmlformats.org/spreadsheetml/2006/main">
  <c r="C10" i="17" l="1"/>
  <c r="C11" i="17" s="1"/>
  <c r="D15" i="15"/>
  <c r="D8" i="16"/>
  <c r="D13" i="16" s="1"/>
  <c r="D11" i="16"/>
  <c r="C12" i="16"/>
  <c r="D10" i="15"/>
  <c r="D12" i="15"/>
  <c r="D13" i="15"/>
  <c r="C14" i="15"/>
  <c r="D15" i="16" l="1"/>
  <c r="D17" i="16" s="1"/>
  <c r="D17" i="15"/>
  <c r="D18" i="15" s="1"/>
  <c r="D19" i="15" s="1"/>
  <c r="D20" i="15" s="1"/>
  <c r="D18" i="16" l="1"/>
  <c r="D19" i="16" s="1"/>
</calcChain>
</file>

<file path=xl/sharedStrings.xml><?xml version="1.0" encoding="utf-8"?>
<sst xmlns="http://schemas.openxmlformats.org/spreadsheetml/2006/main" count="110" uniqueCount="48">
  <si>
    <t>Link to "The Statement of Use of System Charges"</t>
  </si>
  <si>
    <t>&gt;1320</t>
  </si>
  <si>
    <t>100&gt;1320</t>
  </si>
  <si>
    <t>&lt;100</t>
  </si>
  <si>
    <t>Embedded Generation Modification Application</t>
  </si>
  <si>
    <t>Embedded Generation New Application</t>
  </si>
  <si>
    <t>Request for Design Variation in Addition to Standard Offer</t>
  </si>
  <si>
    <t>Modification Application</t>
  </si>
  <si>
    <t>New Application</t>
  </si>
  <si>
    <t>Rate £/MW</t>
  </si>
  <si>
    <t>Base</t>
  </si>
  <si>
    <t>Other Entry Fees</t>
  </si>
  <si>
    <t>Entry Application Fees</t>
  </si>
  <si>
    <t>Application Fee (VAT Included)</t>
  </si>
  <si>
    <t>VAT (20%)</t>
  </si>
  <si>
    <t>Application Fee (VAT Not Included)</t>
  </si>
  <si>
    <t>Rate</t>
  </si>
  <si>
    <t>Macro Data</t>
  </si>
  <si>
    <t>MW</t>
  </si>
  <si>
    <t>Please enter the Zone, the MW of the Wind Farm or Increase/Decrease in TEC and the Type of Entry Fee and then click on "Calculate Onshore Fee"</t>
  </si>
  <si>
    <t>Calculator for Onshore Fee</t>
  </si>
  <si>
    <t>Per Connection Site</t>
  </si>
  <si>
    <t>Offshore Entry Application Fees</t>
  </si>
  <si>
    <t>Total No. of Offshore Platforms</t>
  </si>
  <si>
    <t>£ per Connection Site (Macro Data)</t>
  </si>
  <si>
    <t>£ per Connection Site</t>
  </si>
  <si>
    <t>Please enter the Zone, the Total No. of Offshore Platforms and the Type of Entry Fee and then click on "Calculate Offshore Fee"</t>
  </si>
  <si>
    <t>Calculator for Offshore Fee</t>
  </si>
  <si>
    <t>* Complex fees apply where significant network assessment is identified at Statement of Works Stage</t>
  </si>
  <si>
    <t>Complex Project Progression*</t>
  </si>
  <si>
    <t>Modification Application (Project Progression) after Request for Statement of Works</t>
  </si>
  <si>
    <t>Statement of Works at existing supply point</t>
  </si>
  <si>
    <t>New Supply Point</t>
  </si>
  <si>
    <t>&gt;=100MW</t>
  </si>
  <si>
    <t>&lt;100MW</t>
  </si>
  <si>
    <t>Exit Fees</t>
  </si>
  <si>
    <t>Application Fees - 2019/20</t>
  </si>
  <si>
    <t>Application Fees - 2019/2020</t>
  </si>
  <si>
    <t>-</t>
  </si>
  <si>
    <t>Zone and Host TO</t>
  </si>
  <si>
    <t>Application Type</t>
  </si>
  <si>
    <r>
      <t xml:space="preserve">SHET1
</t>
    </r>
    <r>
      <rPr>
        <sz val="10"/>
        <rFont val="Arial"/>
        <family val="2"/>
      </rPr>
      <t>SHET Host TO</t>
    </r>
  </si>
  <si>
    <r>
      <t xml:space="preserve">SPT3
</t>
    </r>
    <r>
      <rPr>
        <sz val="10"/>
        <rFont val="Arial"/>
        <family val="2"/>
      </rPr>
      <t>SPT Host, SHET affected</t>
    </r>
  </si>
  <si>
    <r>
      <rPr>
        <b/>
        <sz val="10"/>
        <rFont val="Arial"/>
        <family val="2"/>
      </rPr>
      <t>NGET2</t>
    </r>
    <r>
      <rPr>
        <sz val="10"/>
        <rFont val="Arial"/>
      </rPr>
      <t xml:space="preserve">
NGET Host, SPT affected</t>
    </r>
  </si>
  <si>
    <r>
      <t xml:space="preserve">SPT1
</t>
    </r>
    <r>
      <rPr>
        <sz val="10"/>
        <rFont val="Arial"/>
        <family val="2"/>
      </rPr>
      <t>SPT Host, NGET affected</t>
    </r>
  </si>
  <si>
    <r>
      <t xml:space="preserve">SPT2
</t>
    </r>
    <r>
      <rPr>
        <sz val="10"/>
        <rFont val="Arial"/>
        <family val="2"/>
      </rPr>
      <t>SPT Host TO</t>
    </r>
  </si>
  <si>
    <r>
      <rPr>
        <b/>
        <sz val="10"/>
        <rFont val="Arial"/>
        <family val="2"/>
      </rPr>
      <t>NGET 1</t>
    </r>
    <r>
      <rPr>
        <sz val="10"/>
        <rFont val="Arial"/>
      </rPr>
      <t xml:space="preserve">
NGET Host TO</t>
    </r>
  </si>
  <si>
    <t>https://www.nationalgrideso.com/charging/charging-statements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</si>
</sst>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6" formatCode="&quot;£&quot;#,##0;[Red]\-&quot;£&quot;#,##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</numFmts>
  <fonts count="9" x14ac:knownFonts="1">
    <font>
      <sz val="10"/>
      <name val="Arial"/>
    </font>
    <font>
      <u/>
      <sz val="8.5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b/>
      <u/>
      <sz val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F22"/>
        <bgColor indexed="64"/>
      </patternFill>
    </fill>
  </fills>
  <borders count="2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</cellStyleXfs>
  <cellXfs count="118">
    <xf numFmtId="0" fontId="0" fillId="0" borderId="0" xfId="0"/>
    <xf numFmtId="0" fontId="2" fillId="0" borderId="0" xfId="6"/>
    <xf numFmtId="0" fontId="2" fillId="0" borderId="0" xfId="6" applyAlignment="1">
      <alignment horizontal="center"/>
    </xf>
    <xf numFmtId="0" fontId="2" fillId="0" borderId="0" xfId="6" applyBorder="1" applyAlignment="1">
      <alignment horizontal="center"/>
    </xf>
    <xf numFmtId="0" fontId="2" fillId="0" borderId="0" xfId="6" applyBorder="1" applyAlignment="1">
      <alignment horizontal="center" vertical="center"/>
    </xf>
    <xf numFmtId="9" fontId="2" fillId="0" borderId="0" xfId="6" applyNumberFormat="1"/>
    <xf numFmtId="164" fontId="2" fillId="0" borderId="1" xfId="6" applyNumberFormat="1" applyBorder="1" applyAlignment="1">
      <alignment horizontal="center"/>
    </xf>
    <xf numFmtId="9" fontId="2" fillId="0" borderId="1" xfId="6" applyNumberFormat="1" applyBorder="1" applyAlignment="1" applyProtection="1">
      <alignment horizontal="center" vertical="center" wrapText="1"/>
    </xf>
    <xf numFmtId="0" fontId="2" fillId="0" borderId="1" xfId="6" applyBorder="1" applyAlignment="1">
      <alignment horizontal="left" vertical="center" wrapText="1"/>
    </xf>
    <xf numFmtId="0" fontId="2" fillId="0" borderId="1" xfId="6" applyBorder="1" applyAlignment="1" applyProtection="1">
      <alignment horizontal="center"/>
    </xf>
    <xf numFmtId="3" fontId="2" fillId="0" borderId="1" xfId="6" applyNumberFormat="1" applyBorder="1" applyAlignment="1" applyProtection="1">
      <alignment horizontal="center"/>
    </xf>
    <xf numFmtId="164" fontId="2" fillId="2" borderId="0" xfId="6" applyNumberFormat="1" applyFill="1" applyBorder="1" applyAlignment="1" applyProtection="1">
      <alignment horizontal="center"/>
    </xf>
    <xf numFmtId="0" fontId="8" fillId="0" borderId="0" xfId="6" applyFont="1" applyAlignment="1">
      <alignment vertical="center" wrapText="1"/>
    </xf>
    <xf numFmtId="0" fontId="8" fillId="0" borderId="0" xfId="6" applyFont="1" applyAlignment="1">
      <alignment horizontal="center"/>
    </xf>
    <xf numFmtId="0" fontId="8" fillId="0" borderId="0" xfId="6" applyFont="1" applyAlignment="1"/>
    <xf numFmtId="0" fontId="2" fillId="0" borderId="0" xfId="6" applyAlignment="1"/>
    <xf numFmtId="0" fontId="2" fillId="0" borderId="0" xfId="6" applyBorder="1"/>
    <xf numFmtId="165" fontId="2" fillId="0" borderId="0" xfId="6" applyNumberFormat="1" applyBorder="1" applyAlignment="1">
      <alignment horizontal="center" vertical="center"/>
    </xf>
    <xf numFmtId="0" fontId="2" fillId="0" borderId="1" xfId="6" applyBorder="1"/>
    <xf numFmtId="0" fontId="2" fillId="0" borderId="0" xfId="6" applyBorder="1" applyAlignment="1">
      <alignment horizontal="center" wrapText="1"/>
    </xf>
    <xf numFmtId="0" fontId="3" fillId="0" borderId="0" xfId="6" applyFont="1" applyBorder="1" applyAlignment="1">
      <alignment horizontal="center" wrapText="1"/>
    </xf>
    <xf numFmtId="164" fontId="2" fillId="0" borderId="6" xfId="6" applyNumberFormat="1" applyBorder="1" applyAlignment="1">
      <alignment horizontal="center"/>
    </xf>
    <xf numFmtId="0" fontId="2" fillId="0" borderId="0" xfId="6" applyBorder="1" applyAlignment="1">
      <alignment horizontal="left" vertical="center" wrapText="1"/>
    </xf>
    <xf numFmtId="1" fontId="2" fillId="0" borderId="1" xfId="6" applyNumberFormat="1" applyBorder="1" applyAlignment="1" applyProtection="1">
      <alignment horizontal="center" vertical="center" wrapText="1"/>
    </xf>
    <xf numFmtId="2" fontId="2" fillId="0" borderId="1" xfId="6" applyNumberFormat="1" applyBorder="1" applyAlignment="1" applyProtection="1">
      <alignment horizontal="center" vertical="center" wrapText="1"/>
      <protection locked="0"/>
    </xf>
    <xf numFmtId="9" fontId="2" fillId="0" borderId="1" xfId="6" applyNumberFormat="1" applyBorder="1" applyAlignment="1" applyProtection="1">
      <alignment horizontal="center" vertical="center" wrapText="1"/>
      <protection locked="0"/>
    </xf>
    <xf numFmtId="0" fontId="2" fillId="0" borderId="0" xfId="6" applyProtection="1">
      <protection locked="0"/>
    </xf>
    <xf numFmtId="165" fontId="2" fillId="0" borderId="1" xfId="6" applyNumberFormat="1" applyBorder="1" applyAlignment="1" applyProtection="1">
      <alignment horizontal="center"/>
    </xf>
    <xf numFmtId="0" fontId="2" fillId="0" borderId="0" xfId="6" applyProtection="1"/>
    <xf numFmtId="0" fontId="8" fillId="0" borderId="0" xfId="6" applyFont="1" applyAlignment="1" applyProtection="1">
      <alignment horizontal="center"/>
    </xf>
    <xf numFmtId="0" fontId="8" fillId="0" borderId="0" xfId="6" applyFont="1" applyAlignment="1" applyProtection="1"/>
    <xf numFmtId="0" fontId="8" fillId="2" borderId="0" xfId="6" applyFont="1" applyFill="1" applyBorder="1" applyAlignment="1" applyProtection="1"/>
    <xf numFmtId="0" fontId="2" fillId="2" borderId="0" xfId="6" applyFill="1" applyBorder="1" applyProtection="1"/>
    <xf numFmtId="0" fontId="2" fillId="0" borderId="0" xfId="6" applyAlignment="1" applyProtection="1">
      <alignment horizontal="center"/>
    </xf>
    <xf numFmtId="0" fontId="2" fillId="2" borderId="0" xfId="6" applyFill="1" applyBorder="1" applyAlignment="1" applyProtection="1">
      <alignment horizontal="center"/>
    </xf>
    <xf numFmtId="0" fontId="2" fillId="0" borderId="1" xfId="6" applyBorder="1" applyAlignment="1" applyProtection="1">
      <alignment horizontal="left"/>
    </xf>
    <xf numFmtId="0" fontId="2" fillId="0" borderId="1" xfId="6" applyBorder="1" applyAlignment="1" applyProtection="1">
      <alignment horizontal="left" vertical="center" wrapText="1"/>
    </xf>
    <xf numFmtId="0" fontId="2" fillId="0" borderId="0" xfId="6" applyBorder="1" applyAlignment="1" applyProtection="1">
      <alignment vertical="center" wrapText="1"/>
    </xf>
    <xf numFmtId="0" fontId="2" fillId="3" borderId="0" xfId="6" applyFill="1" applyBorder="1" applyAlignment="1" applyProtection="1">
      <alignment vertical="center" wrapText="1"/>
    </xf>
    <xf numFmtId="9" fontId="2" fillId="0" borderId="0" xfId="6" applyNumberFormat="1" applyBorder="1" applyAlignment="1" applyProtection="1">
      <alignment horizontal="center" vertical="center" wrapText="1"/>
    </xf>
    <xf numFmtId="0" fontId="2" fillId="0" borderId="7" xfId="6" applyBorder="1" applyProtection="1"/>
    <xf numFmtId="0" fontId="2" fillId="0" borderId="8" xfId="6" applyBorder="1" applyProtection="1"/>
    <xf numFmtId="164" fontId="2" fillId="0" borderId="1" xfId="6" applyNumberFormat="1" applyBorder="1" applyAlignment="1" applyProtection="1">
      <alignment horizontal="center"/>
    </xf>
    <xf numFmtId="0" fontId="2" fillId="0" borderId="9" xfId="6" applyBorder="1" applyAlignment="1" applyProtection="1">
      <alignment horizontal="center"/>
    </xf>
    <xf numFmtId="3" fontId="2" fillId="0" borderId="9" xfId="6" applyNumberFormat="1" applyBorder="1" applyAlignment="1" applyProtection="1">
      <alignment horizontal="center"/>
    </xf>
    <xf numFmtId="0" fontId="2" fillId="0" borderId="0" xfId="6" applyAlignment="1" applyProtection="1">
      <alignment horizontal="left"/>
    </xf>
    <xf numFmtId="9" fontId="2" fillId="0" borderId="0" xfId="6" applyNumberFormat="1" applyProtection="1"/>
    <xf numFmtId="0" fontId="2" fillId="0" borderId="0" xfId="6" applyBorder="1" applyAlignment="1" applyProtection="1">
      <alignment horizontal="center"/>
    </xf>
    <xf numFmtId="3" fontId="2" fillId="0" borderId="0" xfId="6" applyNumberFormat="1" applyBorder="1" applyAlignment="1" applyProtection="1">
      <alignment horizontal="center"/>
    </xf>
    <xf numFmtId="0" fontId="2" fillId="0" borderId="10" xfId="6" applyBorder="1" applyAlignment="1" applyProtection="1">
      <alignment horizontal="center"/>
    </xf>
    <xf numFmtId="3" fontId="2" fillId="0" borderId="10" xfId="6" applyNumberFormat="1" applyBorder="1" applyAlignment="1" applyProtection="1">
      <alignment horizontal="center"/>
    </xf>
    <xf numFmtId="165" fontId="2" fillId="0" borderId="5" xfId="6" applyNumberFormat="1" applyBorder="1" applyAlignment="1">
      <alignment horizontal="center" vertical="center"/>
    </xf>
    <xf numFmtId="0" fontId="2" fillId="0" borderId="1" xfId="6" applyBorder="1" applyProtection="1"/>
    <xf numFmtId="0" fontId="2" fillId="0" borderId="0" xfId="6" applyBorder="1" applyProtection="1"/>
    <xf numFmtId="164" fontId="2" fillId="0" borderId="0" xfId="6" applyNumberFormat="1" applyBorder="1" applyAlignment="1" applyProtection="1">
      <alignment horizontal="center"/>
    </xf>
    <xf numFmtId="0" fontId="2" fillId="0" borderId="12" xfId="6" applyBorder="1" applyProtection="1"/>
    <xf numFmtId="0" fontId="3" fillId="0" borderId="10" xfId="6" applyFont="1" applyBorder="1" applyAlignment="1" applyProtection="1">
      <alignment horizontal="center"/>
    </xf>
    <xf numFmtId="0" fontId="3" fillId="0" borderId="14" xfId="6" applyFont="1" applyBorder="1" applyAlignment="1" applyProtection="1">
      <alignment horizontal="center"/>
    </xf>
    <xf numFmtId="0" fontId="2" fillId="0" borderId="0" xfId="6" applyAlignment="1" applyProtection="1"/>
    <xf numFmtId="9" fontId="2" fillId="0" borderId="12" xfId="6" applyNumberFormat="1" applyBorder="1" applyProtection="1"/>
    <xf numFmtId="6" fontId="2" fillId="0" borderId="0" xfId="6" applyNumberFormat="1" applyFont="1" applyAlignment="1" applyProtection="1">
      <alignment horizontal="center"/>
    </xf>
    <xf numFmtId="165" fontId="2" fillId="0" borderId="12" xfId="6" applyNumberFormat="1" applyFont="1" applyBorder="1" applyAlignment="1" applyProtection="1">
      <alignment horizontal="center" vertical="center"/>
    </xf>
    <xf numFmtId="9" fontId="2" fillId="0" borderId="0" xfId="6" applyNumberFormat="1" applyAlignment="1" applyProtection="1"/>
    <xf numFmtId="0" fontId="3" fillId="0" borderId="0" xfId="6" applyFont="1" applyBorder="1" applyAlignment="1" applyProtection="1">
      <alignment vertical="center" wrapText="1"/>
    </xf>
    <xf numFmtId="165" fontId="2" fillId="0" borderId="0" xfId="6" applyNumberFormat="1" applyBorder="1" applyAlignment="1" applyProtection="1">
      <alignment vertical="center"/>
    </xf>
    <xf numFmtId="0" fontId="2" fillId="0" borderId="0" xfId="6" applyBorder="1" applyAlignment="1" applyProtection="1">
      <alignment vertical="center"/>
    </xf>
    <xf numFmtId="8" fontId="2" fillId="0" borderId="0" xfId="6" applyNumberFormat="1" applyProtection="1"/>
    <xf numFmtId="164" fontId="2" fillId="0" borderId="1" xfId="6" applyNumberFormat="1" applyBorder="1" applyAlignment="1" applyProtection="1">
      <alignment horizontal="center"/>
      <protection locked="0"/>
    </xf>
    <xf numFmtId="0" fontId="5" fillId="0" borderId="0" xfId="5" applyAlignment="1" applyProtection="1">
      <alignment horizontal="center"/>
    </xf>
    <xf numFmtId="0" fontId="3" fillId="0" borderId="0" xfId="6" applyFont="1" applyBorder="1" applyAlignment="1" applyProtection="1">
      <alignment horizontal="center" vertical="center" wrapText="1"/>
    </xf>
    <xf numFmtId="0" fontId="2" fillId="0" borderId="9" xfId="6" applyFont="1" applyBorder="1" applyAlignment="1" applyProtection="1">
      <alignment horizontal="center" vertical="center" wrapText="1"/>
    </xf>
    <xf numFmtId="0" fontId="2" fillId="0" borderId="0" xfId="6" applyFont="1" applyBorder="1" applyAlignment="1" applyProtection="1">
      <alignment horizontal="center" vertical="center" wrapText="1"/>
    </xf>
    <xf numFmtId="0" fontId="2" fillId="4" borderId="1" xfId="6" applyFill="1" applyBorder="1" applyAlignment="1" applyProtection="1">
      <alignment horizontal="center"/>
      <protection locked="0"/>
    </xf>
    <xf numFmtId="0" fontId="2" fillId="4" borderId="1" xfId="6" applyFill="1" applyBorder="1" applyAlignment="1" applyProtection="1">
      <alignment horizontal="left" vertical="center" wrapText="1"/>
      <protection locked="0"/>
    </xf>
    <xf numFmtId="0" fontId="2" fillId="4" borderId="1" xfId="6" applyFill="1" applyBorder="1" applyAlignment="1" applyProtection="1">
      <alignment horizontal="left" vertical="center" wrapText="1" shrinkToFit="1"/>
      <protection locked="0"/>
    </xf>
    <xf numFmtId="164" fontId="2" fillId="4" borderId="1" xfId="6" applyNumberFormat="1" applyFill="1" applyBorder="1" applyAlignment="1" applyProtection="1">
      <alignment horizontal="center" vertical="center"/>
      <protection locked="0"/>
    </xf>
    <xf numFmtId="1" fontId="2" fillId="4" borderId="1" xfId="6" applyNumberFormat="1" applyFill="1" applyBorder="1" applyAlignment="1" applyProtection="1">
      <alignment horizontal="center" vertical="center"/>
      <protection locked="0"/>
    </xf>
    <xf numFmtId="0" fontId="2" fillId="4" borderId="1" xfId="6" applyFill="1" applyBorder="1" applyAlignment="1" applyProtection="1">
      <alignment horizontal="center" vertical="center" wrapText="1"/>
      <protection locked="0"/>
    </xf>
    <xf numFmtId="0" fontId="2" fillId="0" borderId="7" xfId="6" applyBorder="1" applyAlignment="1" applyProtection="1">
      <alignment horizontal="left"/>
    </xf>
    <xf numFmtId="0" fontId="2" fillId="0" borderId="8" xfId="6" applyBorder="1" applyAlignment="1" applyProtection="1">
      <alignment horizontal="left"/>
    </xf>
    <xf numFmtId="0" fontId="8" fillId="0" borderId="0" xfId="6" applyFont="1" applyAlignment="1" applyProtection="1">
      <alignment horizontal="center"/>
    </xf>
    <xf numFmtId="0" fontId="6" fillId="0" borderId="0" xfId="6" applyFont="1" applyAlignment="1" applyProtection="1">
      <alignment horizontal="center"/>
    </xf>
    <xf numFmtId="0" fontId="3" fillId="0" borderId="9" xfId="6" applyFont="1" applyBorder="1" applyAlignment="1" applyProtection="1">
      <alignment horizontal="center" vertical="center" wrapText="1"/>
    </xf>
    <xf numFmtId="0" fontId="2" fillId="0" borderId="0" xfId="6" applyBorder="1" applyAlignment="1" applyProtection="1">
      <alignment horizontal="center" vertical="center"/>
    </xf>
    <xf numFmtId="0" fontId="2" fillId="0" borderId="10" xfId="6" applyBorder="1" applyAlignment="1" applyProtection="1">
      <alignment horizontal="center" vertical="center"/>
    </xf>
    <xf numFmtId="0" fontId="3" fillId="0" borderId="0" xfId="6" applyFont="1" applyBorder="1" applyAlignment="1" applyProtection="1">
      <alignment horizontal="center" vertical="center" wrapText="1"/>
    </xf>
    <xf numFmtId="0" fontId="7" fillId="0" borderId="0" xfId="6" applyFont="1" applyAlignment="1" applyProtection="1">
      <alignment horizontal="center" vertical="center" wrapText="1"/>
    </xf>
    <xf numFmtId="0" fontId="4" fillId="0" borderId="4" xfId="6" applyFont="1" applyBorder="1" applyAlignment="1" applyProtection="1">
      <alignment horizontal="center" vertical="center" wrapText="1"/>
    </xf>
    <xf numFmtId="0" fontId="4" fillId="0" borderId="15" xfId="6" applyFont="1" applyBorder="1" applyAlignment="1" applyProtection="1">
      <alignment horizontal="center" vertical="center" wrapText="1"/>
    </xf>
    <xf numFmtId="0" fontId="4" fillId="0" borderId="3" xfId="6" applyFont="1" applyBorder="1" applyAlignment="1" applyProtection="1">
      <alignment horizontal="center" vertical="center" wrapText="1"/>
    </xf>
    <xf numFmtId="0" fontId="4" fillId="2" borderId="0" xfId="6" applyFont="1" applyFill="1" applyBorder="1" applyAlignment="1" applyProtection="1">
      <alignment horizontal="center" vertical="center" wrapText="1"/>
    </xf>
    <xf numFmtId="0" fontId="2" fillId="0" borderId="9" xfId="6" applyFont="1" applyBorder="1" applyAlignment="1" applyProtection="1">
      <alignment horizontal="center" vertical="center" wrapText="1"/>
    </xf>
    <xf numFmtId="0" fontId="1" fillId="0" borderId="0" xfId="4" applyAlignment="1" applyProtection="1">
      <alignment horizontal="left"/>
    </xf>
    <xf numFmtId="0" fontId="6" fillId="0" borderId="0" xfId="6" applyFont="1" applyAlignment="1">
      <alignment horizontal="center"/>
    </xf>
    <xf numFmtId="0" fontId="3" fillId="0" borderId="2" xfId="6" applyFont="1" applyBorder="1" applyAlignment="1" applyProtection="1">
      <alignment horizontal="center" vertical="center" wrapText="1"/>
    </xf>
    <xf numFmtId="0" fontId="3" fillId="0" borderId="17" xfId="6" applyFont="1" applyBorder="1" applyAlignment="1" applyProtection="1">
      <alignment horizontal="center" vertical="center" wrapText="1"/>
    </xf>
    <xf numFmtId="165" fontId="2" fillId="0" borderId="5" xfId="6" applyNumberFormat="1" applyBorder="1" applyAlignment="1">
      <alignment horizontal="center" vertical="center"/>
    </xf>
    <xf numFmtId="165" fontId="2" fillId="0" borderId="13" xfId="6" applyNumberFormat="1" applyBorder="1" applyAlignment="1">
      <alignment horizontal="center" vertical="center"/>
    </xf>
    <xf numFmtId="0" fontId="3" fillId="0" borderId="0" xfId="6" applyFont="1" applyBorder="1" applyAlignment="1">
      <alignment horizontal="center" vertical="center" wrapText="1"/>
    </xf>
    <xf numFmtId="165" fontId="2" fillId="0" borderId="0" xfId="6" applyNumberFormat="1" applyBorder="1" applyAlignment="1">
      <alignment horizontal="center" vertical="center"/>
    </xf>
    <xf numFmtId="0" fontId="2" fillId="0" borderId="7" xfId="6" applyBorder="1" applyAlignment="1">
      <alignment horizontal="left"/>
    </xf>
    <xf numFmtId="0" fontId="2" fillId="0" borderId="8" xfId="6" applyBorder="1" applyAlignment="1">
      <alignment horizontal="left"/>
    </xf>
    <xf numFmtId="0" fontId="1" fillId="0" borderId="0" xfId="4" applyAlignment="1" applyProtection="1">
      <alignment horizontal="center"/>
    </xf>
    <xf numFmtId="0" fontId="2" fillId="0" borderId="0" xfId="6" applyAlignment="1">
      <alignment horizontal="left"/>
    </xf>
    <xf numFmtId="165" fontId="2" fillId="0" borderId="16" xfId="6" applyNumberFormat="1" applyBorder="1" applyAlignment="1">
      <alignment horizontal="center" vertical="center"/>
    </xf>
    <xf numFmtId="0" fontId="8" fillId="0" borderId="0" xfId="6" applyFont="1" applyAlignment="1">
      <alignment horizontal="center"/>
    </xf>
    <xf numFmtId="6" fontId="2" fillId="0" borderId="0" xfId="6" applyNumberForma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2" fillId="0" borderId="0" xfId="6" applyBorder="1" applyAlignment="1">
      <alignment horizontal="center" vertical="center"/>
    </xf>
    <xf numFmtId="0" fontId="4" fillId="0" borderId="4" xfId="6" applyFont="1" applyBorder="1" applyAlignment="1">
      <alignment horizontal="center" vertical="center" wrapText="1"/>
    </xf>
    <xf numFmtId="0" fontId="4" fillId="0" borderId="15" xfId="6" applyFont="1" applyBorder="1" applyAlignment="1">
      <alignment horizontal="center" vertical="center" wrapText="1"/>
    </xf>
    <xf numFmtId="0" fontId="4" fillId="0" borderId="3" xfId="6" applyFont="1" applyBorder="1" applyAlignment="1">
      <alignment horizontal="center" vertical="center" wrapText="1"/>
    </xf>
    <xf numFmtId="0" fontId="3" fillId="0" borderId="18" xfId="6" applyFont="1" applyBorder="1" applyAlignment="1" applyProtection="1">
      <alignment horizontal="center" vertical="center" wrapText="1"/>
    </xf>
    <xf numFmtId="0" fontId="3" fillId="0" borderId="19" xfId="6" applyFont="1" applyBorder="1" applyAlignment="1" applyProtection="1">
      <alignment horizontal="center" vertical="center" wrapText="1"/>
    </xf>
    <xf numFmtId="6" fontId="2" fillId="0" borderId="0" xfId="6" applyNumberFormat="1" applyFont="1" applyBorder="1" applyAlignment="1" applyProtection="1">
      <alignment horizontal="center" vertical="center" wrapText="1"/>
    </xf>
    <xf numFmtId="0" fontId="2" fillId="0" borderId="12" xfId="6" applyFont="1" applyBorder="1" applyAlignment="1" applyProtection="1">
      <alignment horizontal="center" vertical="center" wrapText="1"/>
    </xf>
    <xf numFmtId="6" fontId="2" fillId="0" borderId="11" xfId="6" applyNumberFormat="1" applyFont="1" applyBorder="1" applyAlignment="1" applyProtection="1">
      <alignment horizontal="center" vertical="center" wrapText="1"/>
    </xf>
    <xf numFmtId="0" fontId="5" fillId="0" borderId="0" xfId="5" applyAlignment="1" applyProtection="1">
      <alignment horizontal="left"/>
    </xf>
  </cellXfs>
  <cellStyles count="7">
    <cellStyle name="Comma 2" xfId="1"/>
    <cellStyle name="Currency 2" xfId="2"/>
    <cellStyle name="Currency 3" xfId="3"/>
    <cellStyle name="Hyperlink" xfId="4" builtinId="8"/>
    <cellStyle name="Hyperlink 2" xfId="5"/>
    <cellStyle name="Normal" xfId="0" builtinId="0"/>
    <cellStyle name="Normal 2" xfId="6"/>
  </cellStyles>
  <dxfs count="3"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F26522"/>
      <color rgb="FF6A2C91"/>
      <color rgb="FF5BCBF5"/>
      <color rgb="FF0079C1"/>
      <color rgb="FFC2CD23"/>
      <color rgb="FFFFB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27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6285A7-044D-42CE-948D-C6377410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3600" cy="4371975"/>
        </a:xfrm>
        <a:prstGeom prst="rect">
          <a:avLst/>
        </a:prstGeom>
      </xdr:spPr>
    </xdr:pic>
    <xdr:clientData/>
  </xdr:twoCellAnchor>
  <xdr:twoCellAnchor>
    <xdr:from>
      <xdr:col>0</xdr:col>
      <xdr:colOff>504824</xdr:colOff>
      <xdr:row>1</xdr:row>
      <xdr:rowOff>123825</xdr:rowOff>
    </xdr:from>
    <xdr:to>
      <xdr:col>3</xdr:col>
      <xdr:colOff>228599</xdr:colOff>
      <xdr:row>5</xdr:row>
      <xdr:rowOff>123825</xdr:rowOff>
    </xdr:to>
    <xdr:sp macro="[0]!onshore_entry_fees" textlink="">
      <xdr:nvSpPr>
        <xdr:cNvPr id="4" name="Rectangle 3">
          <a:extLst>
            <a:ext uri="{FF2B5EF4-FFF2-40B4-BE49-F238E27FC236}">
              <a16:creationId xmlns:a16="http://schemas.microsoft.com/office/drawing/2014/main" id="{61219606-3FA8-4266-97CC-DB10E86E9487}"/>
            </a:ext>
          </a:extLst>
        </xdr:cNvPr>
        <xdr:cNvSpPr/>
      </xdr:nvSpPr>
      <xdr:spPr bwMode="auto">
        <a:xfrm>
          <a:off x="504824" y="285750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Onshore Entry Fees</a:t>
          </a:r>
        </a:p>
      </xdr:txBody>
    </xdr:sp>
    <xdr:clientData/>
  </xdr:twoCellAnchor>
  <xdr:twoCellAnchor>
    <xdr:from>
      <xdr:col>0</xdr:col>
      <xdr:colOff>504824</xdr:colOff>
      <xdr:row>7</xdr:row>
      <xdr:rowOff>76200</xdr:rowOff>
    </xdr:from>
    <xdr:to>
      <xdr:col>3</xdr:col>
      <xdr:colOff>228599</xdr:colOff>
      <xdr:row>11</xdr:row>
      <xdr:rowOff>76200</xdr:rowOff>
    </xdr:to>
    <xdr:sp macro="[0]!Offshore_entry_fees" textlink="">
      <xdr:nvSpPr>
        <xdr:cNvPr id="11" name="Rectangle 10">
          <a:extLst>
            <a:ext uri="{FF2B5EF4-FFF2-40B4-BE49-F238E27FC236}">
              <a16:creationId xmlns:a16="http://schemas.microsoft.com/office/drawing/2014/main" id="{11FB687F-916A-4206-826A-FD8DAB93A134}"/>
            </a:ext>
          </a:extLst>
        </xdr:cNvPr>
        <xdr:cNvSpPr/>
      </xdr:nvSpPr>
      <xdr:spPr bwMode="auto">
        <a:xfrm>
          <a:off x="504824" y="120967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Offshore Entry Fees</a:t>
          </a:r>
        </a:p>
      </xdr:txBody>
    </xdr:sp>
    <xdr:clientData/>
  </xdr:twoCellAnchor>
  <xdr:twoCellAnchor>
    <xdr:from>
      <xdr:col>0</xdr:col>
      <xdr:colOff>504824</xdr:colOff>
      <xdr:row>13</xdr:row>
      <xdr:rowOff>28575</xdr:rowOff>
    </xdr:from>
    <xdr:to>
      <xdr:col>3</xdr:col>
      <xdr:colOff>228599</xdr:colOff>
      <xdr:row>17</xdr:row>
      <xdr:rowOff>28575</xdr:rowOff>
    </xdr:to>
    <xdr:sp macro="[0]!Exit_fees" textlink="">
      <xdr:nvSpPr>
        <xdr:cNvPr id="12" name="Rectangle 11">
          <a:extLst>
            <a:ext uri="{FF2B5EF4-FFF2-40B4-BE49-F238E27FC236}">
              <a16:creationId xmlns:a16="http://schemas.microsoft.com/office/drawing/2014/main" id="{8EBDA07F-984E-4E40-BAFD-EC3182312EB9}"/>
            </a:ext>
          </a:extLst>
        </xdr:cNvPr>
        <xdr:cNvSpPr/>
      </xdr:nvSpPr>
      <xdr:spPr bwMode="auto">
        <a:xfrm>
          <a:off x="504824" y="2133600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Exit Fees</a:t>
          </a:r>
        </a:p>
      </xdr:txBody>
    </xdr:sp>
    <xdr:clientData/>
  </xdr:twoCellAnchor>
  <xdr:twoCellAnchor>
    <xdr:from>
      <xdr:col>0</xdr:col>
      <xdr:colOff>504824</xdr:colOff>
      <xdr:row>18</xdr:row>
      <xdr:rowOff>142875</xdr:rowOff>
    </xdr:from>
    <xdr:to>
      <xdr:col>3</xdr:col>
      <xdr:colOff>228599</xdr:colOff>
      <xdr:row>22</xdr:row>
      <xdr:rowOff>142875</xdr:rowOff>
    </xdr:to>
    <xdr:sp macro="[0]!Zonal_Map" textlink="">
      <xdr:nvSpPr>
        <xdr:cNvPr id="13" name="Rectangle 12">
          <a:extLst>
            <a:ext uri="{FF2B5EF4-FFF2-40B4-BE49-F238E27FC236}">
              <a16:creationId xmlns:a16="http://schemas.microsoft.com/office/drawing/2014/main" id="{25598E58-6CE2-4364-BB39-5D3BB68424F9}"/>
            </a:ext>
          </a:extLst>
        </xdr:cNvPr>
        <xdr:cNvSpPr/>
      </xdr:nvSpPr>
      <xdr:spPr bwMode="auto">
        <a:xfrm>
          <a:off x="504824" y="305752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Zonal Map</a:t>
          </a:r>
        </a:p>
      </xdr:txBody>
    </xdr:sp>
    <xdr:clientData/>
  </xdr:twoCellAnchor>
  <xdr:twoCellAnchor editAs="oneCell">
    <xdr:from>
      <xdr:col>4</xdr:col>
      <xdr:colOff>257175</xdr:colOff>
      <xdr:row>1</xdr:row>
      <xdr:rowOff>57150</xdr:rowOff>
    </xdr:from>
    <xdr:to>
      <xdr:col>10</xdr:col>
      <xdr:colOff>226702</xdr:colOff>
      <xdr:row>4</xdr:row>
      <xdr:rowOff>104776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EEE63C-4DF3-4B93-B4A3-3FD17B503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19075"/>
          <a:ext cx="3627127" cy="5334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401052</xdr:colOff>
      <xdr:row>6</xdr:row>
      <xdr:rowOff>0</xdr:rowOff>
    </xdr:from>
    <xdr:to>
      <xdr:col>5</xdr:col>
      <xdr:colOff>561474</xdr:colOff>
      <xdr:row>11</xdr:row>
      <xdr:rowOff>80210</xdr:rowOff>
    </xdr:to>
    <xdr:sp macro="[0]!All" textlink="">
      <xdr:nvSpPr>
        <xdr:cNvPr id="4" name="Rectangle 3">
          <a:extLst>
            <a:ext uri="{FF2B5EF4-FFF2-40B4-BE49-F238E27FC236}">
              <a16:creationId xmlns:a16="http://schemas.microsoft.com/office/drawing/2014/main" id="{56A86243-B2E7-47C9-95DC-72BE3FEE5B43}"/>
            </a:ext>
          </a:extLst>
        </xdr:cNvPr>
        <xdr:cNvSpPr/>
      </xdr:nvSpPr>
      <xdr:spPr bwMode="auto">
        <a:xfrm>
          <a:off x="5374105" y="1604211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Onshore Fee</a:t>
          </a:r>
        </a:p>
      </xdr:txBody>
    </xdr:sp>
    <xdr:clientData/>
  </xdr:twoCellAnchor>
  <xdr:twoCellAnchor>
    <xdr:from>
      <xdr:col>4</xdr:col>
      <xdr:colOff>401052</xdr:colOff>
      <xdr:row>12</xdr:row>
      <xdr:rowOff>92243</xdr:rowOff>
    </xdr:from>
    <xdr:to>
      <xdr:col>5</xdr:col>
      <xdr:colOff>561474</xdr:colOff>
      <xdr:row>18</xdr:row>
      <xdr:rowOff>12032</xdr:rowOff>
    </xdr:to>
    <xdr:sp macro="[0]!clear" textlink="">
      <xdr:nvSpPr>
        <xdr:cNvPr id="5" name="Rectangle 4">
          <a:extLst>
            <a:ext uri="{FF2B5EF4-FFF2-40B4-BE49-F238E27FC236}">
              <a16:creationId xmlns:a16="http://schemas.microsoft.com/office/drawing/2014/main" id="{DE450E96-8528-4A9F-85F8-D012062FFA1B}"/>
            </a:ext>
          </a:extLst>
        </xdr:cNvPr>
        <xdr:cNvSpPr/>
      </xdr:nvSpPr>
      <xdr:spPr bwMode="auto">
        <a:xfrm>
          <a:off x="5374105" y="2338138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200526</xdr:colOff>
      <xdr:row>0</xdr:row>
      <xdr:rowOff>100263</xdr:rowOff>
    </xdr:from>
    <xdr:to>
      <xdr:col>1</xdr:col>
      <xdr:colOff>571500</xdr:colOff>
      <xdr:row>2</xdr:row>
      <xdr:rowOff>180473</xdr:rowOff>
    </xdr:to>
    <xdr:sp macro="[0]!Menu" textlink="">
      <xdr:nvSpPr>
        <xdr:cNvPr id="6" name="Rectangle 5">
          <a:extLst>
            <a:ext uri="{FF2B5EF4-FFF2-40B4-BE49-F238E27FC236}">
              <a16:creationId xmlns:a16="http://schemas.microsoft.com/office/drawing/2014/main" id="{18FE1898-E8EB-4CF7-A88C-3824345C6C56}"/>
            </a:ext>
          </a:extLst>
        </xdr:cNvPr>
        <xdr:cNvSpPr/>
      </xdr:nvSpPr>
      <xdr:spPr bwMode="auto">
        <a:xfrm>
          <a:off x="200526" y="100263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824163</xdr:colOff>
      <xdr:row>0</xdr:row>
      <xdr:rowOff>100263</xdr:rowOff>
    </xdr:from>
    <xdr:to>
      <xdr:col>2</xdr:col>
      <xdr:colOff>393032</xdr:colOff>
      <xdr:row>2</xdr:row>
      <xdr:rowOff>180473</xdr:rowOff>
    </xdr:to>
    <xdr:sp macro="[0]!Zonal_Map" textlink="">
      <xdr:nvSpPr>
        <xdr:cNvPr id="7" name="Rectangle 6">
          <a:extLst>
            <a:ext uri="{FF2B5EF4-FFF2-40B4-BE49-F238E27FC236}">
              <a16:creationId xmlns:a16="http://schemas.microsoft.com/office/drawing/2014/main" id="{D951F327-3A13-4CDD-8E69-8A43362ED3C3}"/>
            </a:ext>
          </a:extLst>
        </xdr:cNvPr>
        <xdr:cNvSpPr/>
      </xdr:nvSpPr>
      <xdr:spPr bwMode="auto">
        <a:xfrm>
          <a:off x="1225216" y="100263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350920</xdr:colOff>
      <xdr:row>6</xdr:row>
      <xdr:rowOff>110289</xdr:rowOff>
    </xdr:from>
    <xdr:to>
      <xdr:col>5</xdr:col>
      <xdr:colOff>651710</xdr:colOff>
      <xdr:row>14</xdr:row>
      <xdr:rowOff>30078</xdr:rowOff>
    </xdr:to>
    <xdr:sp macro="[0]!Offshore" textlink="">
      <xdr:nvSpPr>
        <xdr:cNvPr id="4" name="Rectangle 3">
          <a:extLst>
            <a:ext uri="{FF2B5EF4-FFF2-40B4-BE49-F238E27FC236}">
              <a16:creationId xmlns:a16="http://schemas.microsoft.com/office/drawing/2014/main" id="{CF5A3FFD-CD66-4AF1-8E74-564F3420DB10}"/>
            </a:ext>
          </a:extLst>
        </xdr:cNvPr>
        <xdr:cNvSpPr/>
      </xdr:nvSpPr>
      <xdr:spPr bwMode="auto">
        <a:xfrm>
          <a:off x="5574631" y="1714500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Offshore Fee</a:t>
          </a:r>
        </a:p>
      </xdr:txBody>
    </xdr:sp>
    <xdr:clientData/>
  </xdr:twoCellAnchor>
  <xdr:twoCellAnchor>
    <xdr:from>
      <xdr:col>4</xdr:col>
      <xdr:colOff>350920</xdr:colOff>
      <xdr:row>14</xdr:row>
      <xdr:rowOff>152400</xdr:rowOff>
    </xdr:from>
    <xdr:to>
      <xdr:col>5</xdr:col>
      <xdr:colOff>651710</xdr:colOff>
      <xdr:row>18</xdr:row>
      <xdr:rowOff>72189</xdr:rowOff>
    </xdr:to>
    <xdr:sp macro="[0]!clearoffshore" textlink="">
      <xdr:nvSpPr>
        <xdr:cNvPr id="5" name="Rectangle 4">
          <a:extLst>
            <a:ext uri="{FF2B5EF4-FFF2-40B4-BE49-F238E27FC236}">
              <a16:creationId xmlns:a16="http://schemas.microsoft.com/office/drawing/2014/main" id="{F883F79C-6B66-45C6-BD5C-47B7D6F35354}"/>
            </a:ext>
          </a:extLst>
        </xdr:cNvPr>
        <xdr:cNvSpPr/>
      </xdr:nvSpPr>
      <xdr:spPr bwMode="auto">
        <a:xfrm>
          <a:off x="5574631" y="2398295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140368</xdr:colOff>
      <xdr:row>0</xdr:row>
      <xdr:rowOff>110289</xdr:rowOff>
    </xdr:from>
    <xdr:to>
      <xdr:col>1</xdr:col>
      <xdr:colOff>601579</xdr:colOff>
      <xdr:row>2</xdr:row>
      <xdr:rowOff>190499</xdr:rowOff>
    </xdr:to>
    <xdr:sp macro="[0]!Menu" textlink="">
      <xdr:nvSpPr>
        <xdr:cNvPr id="6" name="Rectangle 5">
          <a:extLst>
            <a:ext uri="{FF2B5EF4-FFF2-40B4-BE49-F238E27FC236}">
              <a16:creationId xmlns:a16="http://schemas.microsoft.com/office/drawing/2014/main" id="{87A938DD-4B13-45EC-AFE7-5560300AD8DC}"/>
            </a:ext>
          </a:extLst>
        </xdr:cNvPr>
        <xdr:cNvSpPr/>
      </xdr:nvSpPr>
      <xdr:spPr bwMode="auto">
        <a:xfrm>
          <a:off x="140368" y="110289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854242</xdr:colOff>
      <xdr:row>0</xdr:row>
      <xdr:rowOff>110289</xdr:rowOff>
    </xdr:from>
    <xdr:to>
      <xdr:col>1</xdr:col>
      <xdr:colOff>1626269</xdr:colOff>
      <xdr:row>2</xdr:row>
      <xdr:rowOff>190499</xdr:rowOff>
    </xdr:to>
    <xdr:sp macro="[0]!Zonal_Map" textlink="">
      <xdr:nvSpPr>
        <xdr:cNvPr id="7" name="Rectangle 6">
          <a:extLst>
            <a:ext uri="{FF2B5EF4-FFF2-40B4-BE49-F238E27FC236}">
              <a16:creationId xmlns:a16="http://schemas.microsoft.com/office/drawing/2014/main" id="{89050E16-75A6-4465-9501-ED73FAED34AC}"/>
            </a:ext>
          </a:extLst>
        </xdr:cNvPr>
        <xdr:cNvSpPr/>
      </xdr:nvSpPr>
      <xdr:spPr bwMode="auto">
        <a:xfrm>
          <a:off x="1165058" y="110289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310815</xdr:colOff>
      <xdr:row>4</xdr:row>
      <xdr:rowOff>20052</xdr:rowOff>
    </xdr:from>
    <xdr:to>
      <xdr:col>4</xdr:col>
      <xdr:colOff>711868</xdr:colOff>
      <xdr:row>7</xdr:row>
      <xdr:rowOff>100262</xdr:rowOff>
    </xdr:to>
    <xdr:sp macro="[0]!Module3.ExitFee" textlink="">
      <xdr:nvSpPr>
        <xdr:cNvPr id="5" name="Rectangle 4">
          <a:extLst>
            <a:ext uri="{FF2B5EF4-FFF2-40B4-BE49-F238E27FC236}">
              <a16:creationId xmlns:a16="http://schemas.microsoft.com/office/drawing/2014/main" id="{FB754F13-F836-4303-8FCF-56EB71C19B78}"/>
            </a:ext>
          </a:extLst>
        </xdr:cNvPr>
        <xdr:cNvSpPr/>
      </xdr:nvSpPr>
      <xdr:spPr bwMode="auto">
        <a:xfrm>
          <a:off x="5223710" y="802105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Exit Fee</a:t>
          </a:r>
        </a:p>
      </xdr:txBody>
    </xdr:sp>
    <xdr:clientData/>
  </xdr:twoCellAnchor>
  <xdr:twoCellAnchor>
    <xdr:from>
      <xdr:col>3</xdr:col>
      <xdr:colOff>310815</xdr:colOff>
      <xdr:row>8</xdr:row>
      <xdr:rowOff>92243</xdr:rowOff>
    </xdr:from>
    <xdr:to>
      <xdr:col>4</xdr:col>
      <xdr:colOff>711868</xdr:colOff>
      <xdr:row>12</xdr:row>
      <xdr:rowOff>12032</xdr:rowOff>
    </xdr:to>
    <xdr:sp macro="[0]!ExitCalcClear" textlink="">
      <xdr:nvSpPr>
        <xdr:cNvPr id="6" name="Rectangle 5">
          <a:extLst>
            <a:ext uri="{FF2B5EF4-FFF2-40B4-BE49-F238E27FC236}">
              <a16:creationId xmlns:a16="http://schemas.microsoft.com/office/drawing/2014/main" id="{9BD0BA2B-89B1-4E4B-A5BC-4B063F4F8D8A}"/>
            </a:ext>
          </a:extLst>
        </xdr:cNvPr>
        <xdr:cNvSpPr/>
      </xdr:nvSpPr>
      <xdr:spPr bwMode="auto">
        <a:xfrm>
          <a:off x="5223710" y="1515980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160421</xdr:colOff>
      <xdr:row>0</xdr:row>
      <xdr:rowOff>130342</xdr:rowOff>
    </xdr:from>
    <xdr:to>
      <xdr:col>1</xdr:col>
      <xdr:colOff>621632</xdr:colOff>
      <xdr:row>2</xdr:row>
      <xdr:rowOff>210552</xdr:rowOff>
    </xdr:to>
    <xdr:sp macro="[0]!Menu" textlink="">
      <xdr:nvSpPr>
        <xdr:cNvPr id="7" name="Rectangle 6">
          <a:extLst>
            <a:ext uri="{FF2B5EF4-FFF2-40B4-BE49-F238E27FC236}">
              <a16:creationId xmlns:a16="http://schemas.microsoft.com/office/drawing/2014/main" id="{AF175346-57A9-46FC-9D05-B3477C167498}"/>
            </a:ext>
          </a:extLst>
        </xdr:cNvPr>
        <xdr:cNvSpPr/>
      </xdr:nvSpPr>
      <xdr:spPr bwMode="auto">
        <a:xfrm>
          <a:off x="160421" y="130342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874295</xdr:colOff>
      <xdr:row>0</xdr:row>
      <xdr:rowOff>130342</xdr:rowOff>
    </xdr:from>
    <xdr:to>
      <xdr:col>1</xdr:col>
      <xdr:colOff>1646322</xdr:colOff>
      <xdr:row>2</xdr:row>
      <xdr:rowOff>210552</xdr:rowOff>
    </xdr:to>
    <xdr:sp macro="[0]!Zonal_Map" textlink="">
      <xdr:nvSpPr>
        <xdr:cNvPr id="8" name="Rectangle 7">
          <a:extLst>
            <a:ext uri="{FF2B5EF4-FFF2-40B4-BE49-F238E27FC236}">
              <a16:creationId xmlns:a16="http://schemas.microsoft.com/office/drawing/2014/main" id="{6D63F58F-DEB0-4265-B4A2-0EBEC8F492EF}"/>
            </a:ext>
          </a:extLst>
        </xdr:cNvPr>
        <xdr:cNvSpPr/>
      </xdr:nvSpPr>
      <xdr:spPr bwMode="auto">
        <a:xfrm>
          <a:off x="1185111" y="130342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606135</xdr:colOff>
      <xdr:row>1</xdr:row>
      <xdr:rowOff>0</xdr:rowOff>
    </xdr:from>
    <xdr:to>
      <xdr:col>14</xdr:col>
      <xdr:colOff>606135</xdr:colOff>
      <xdr:row>66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D74CDBC-4867-41CD-B4FB-12A7B6909560}"/>
            </a:ext>
          </a:extLst>
        </xdr:cNvPr>
        <xdr:cNvGrpSpPr/>
      </xdr:nvGrpSpPr>
      <xdr:grpSpPr>
        <a:xfrm>
          <a:off x="606135" y="161925"/>
          <a:ext cx="8534400" cy="10525125"/>
          <a:chOff x="0" y="0"/>
          <a:chExt cx="7056628" cy="974471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FA518FD-3A1E-4BA4-8550-1163142A5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6742430" cy="9744710"/>
          </a:xfrm>
          <a:prstGeom prst="rect">
            <a:avLst/>
          </a:prstGeom>
        </xdr:spPr>
      </xdr:pic>
      <xdr:sp macro="" textlink="">
        <xdr:nvSpPr>
          <xdr:cNvPr id="4" name="Freeform: Shape 3">
            <a:extLst>
              <a:ext uri="{FF2B5EF4-FFF2-40B4-BE49-F238E27FC236}">
                <a16:creationId xmlns:a16="http://schemas.microsoft.com/office/drawing/2014/main" id="{576D8DDD-8A6D-4A60-A543-F6AF213CA1FC}"/>
              </a:ext>
            </a:extLst>
          </xdr:cNvPr>
          <xdr:cNvSpPr/>
        </xdr:nvSpPr>
        <xdr:spPr>
          <a:xfrm>
            <a:off x="699715" y="1892411"/>
            <a:ext cx="4373880" cy="391160"/>
          </a:xfrm>
          <a:custGeom>
            <a:avLst/>
            <a:gdLst>
              <a:gd name="connsiteX0" fmla="*/ 0 w 4514609"/>
              <a:gd name="connsiteY0" fmla="*/ 396041 h 396041"/>
              <a:gd name="connsiteX1" fmla="*/ 369418 w 4514609"/>
              <a:gd name="connsiteY1" fmla="*/ 363122 h 396041"/>
              <a:gd name="connsiteX2" fmla="*/ 599846 w 4514609"/>
              <a:gd name="connsiteY2" fmla="*/ 231449 h 396041"/>
              <a:gd name="connsiteX3" fmla="*/ 1623974 w 4514609"/>
              <a:gd name="connsiteY3" fmla="*/ 363122 h 396041"/>
              <a:gd name="connsiteX4" fmla="*/ 2604211 w 4514609"/>
              <a:gd name="connsiteY4" fmla="*/ 297286 h 396041"/>
              <a:gd name="connsiteX5" fmla="*/ 3419856 w 4514609"/>
              <a:gd name="connsiteY5" fmla="*/ 246079 h 396041"/>
              <a:gd name="connsiteX6" fmla="*/ 3540557 w 4514609"/>
              <a:gd name="connsiteY6" fmla="*/ 74172 h 396041"/>
              <a:gd name="connsiteX7" fmla="*/ 4374490 w 4514609"/>
              <a:gd name="connsiteY7" fmla="*/ 4678 h 396041"/>
              <a:gd name="connsiteX8" fmla="*/ 4506163 w 4514609"/>
              <a:gd name="connsiteY8" fmla="*/ 11993 h 396041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04211 w 4374490"/>
              <a:gd name="connsiteY4" fmla="*/ 292608 h 391363"/>
              <a:gd name="connsiteX5" fmla="*/ 3419856 w 4374490"/>
              <a:gd name="connsiteY5" fmla="*/ 241401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04211 w 4374490"/>
              <a:gd name="connsiteY4" fmla="*/ 292608 h 391363"/>
              <a:gd name="connsiteX5" fmla="*/ 3364984 w 4374490"/>
              <a:gd name="connsiteY5" fmla="*/ 267018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364984 w 4374490"/>
              <a:gd name="connsiteY5" fmla="*/ 267018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397907 w 4374490"/>
              <a:gd name="connsiteY5" fmla="*/ 248721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880042 w 4374490"/>
              <a:gd name="connsiteY3" fmla="*/ 340146 h 391363"/>
              <a:gd name="connsiteX4" fmla="*/ 2615186 w 4374490"/>
              <a:gd name="connsiteY4" fmla="*/ 237715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880042 w 4374490"/>
              <a:gd name="connsiteY3" fmla="*/ 340146 h 391363"/>
              <a:gd name="connsiteX4" fmla="*/ 2615186 w 4374490"/>
              <a:gd name="connsiteY4" fmla="*/ 256013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74490" h="391363">
                <a:moveTo>
                  <a:pt x="0" y="391363"/>
                </a:moveTo>
                <a:cubicBezTo>
                  <a:pt x="134722" y="388619"/>
                  <a:pt x="269444" y="385876"/>
                  <a:pt x="369418" y="358444"/>
                </a:cubicBezTo>
                <a:cubicBezTo>
                  <a:pt x="469392" y="331012"/>
                  <a:pt x="348075" y="229821"/>
                  <a:pt x="599846" y="226771"/>
                </a:cubicBezTo>
                <a:cubicBezTo>
                  <a:pt x="851617" y="223721"/>
                  <a:pt x="1544152" y="335272"/>
                  <a:pt x="1880042" y="340146"/>
                </a:cubicBezTo>
                <a:cubicBezTo>
                  <a:pt x="2215932" y="345020"/>
                  <a:pt x="2419439" y="277329"/>
                  <a:pt x="2615186" y="256013"/>
                </a:cubicBezTo>
                <a:cubicBezTo>
                  <a:pt x="2810933" y="234697"/>
                  <a:pt x="2924069" y="210416"/>
                  <a:pt x="3054522" y="212250"/>
                </a:cubicBezTo>
                <a:cubicBezTo>
                  <a:pt x="3184975" y="214084"/>
                  <a:pt x="3316901" y="272514"/>
                  <a:pt x="3397907" y="248721"/>
                </a:cubicBezTo>
                <a:cubicBezTo>
                  <a:pt x="3478913" y="224928"/>
                  <a:pt x="3377793" y="110948"/>
                  <a:pt x="3540557" y="69494"/>
                </a:cubicBezTo>
                <a:cubicBezTo>
                  <a:pt x="3703321" y="28040"/>
                  <a:pt x="4213556" y="10363"/>
                  <a:pt x="4374490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5" name="Freeform: Shape 4">
            <a:extLst>
              <a:ext uri="{FF2B5EF4-FFF2-40B4-BE49-F238E27FC236}">
                <a16:creationId xmlns:a16="http://schemas.microsoft.com/office/drawing/2014/main" id="{D69E38B9-4CA3-4D87-8A96-95A5825E887C}"/>
              </a:ext>
            </a:extLst>
          </xdr:cNvPr>
          <xdr:cNvSpPr/>
        </xdr:nvSpPr>
        <xdr:spPr>
          <a:xfrm>
            <a:off x="707666" y="2623931"/>
            <a:ext cx="4488180" cy="244475"/>
          </a:xfrm>
          <a:custGeom>
            <a:avLst/>
            <a:gdLst>
              <a:gd name="connsiteX0" fmla="*/ 0 w 4488180"/>
              <a:gd name="connsiteY0" fmla="*/ 22901 h 204781"/>
              <a:gd name="connsiteX1" fmla="*/ 1120140 w 4488180"/>
              <a:gd name="connsiteY1" fmla="*/ 15281 h 204781"/>
              <a:gd name="connsiteX2" fmla="*/ 1398270 w 4488180"/>
              <a:gd name="connsiteY2" fmla="*/ 198161 h 204781"/>
              <a:gd name="connsiteX3" fmla="*/ 4488180 w 4488180"/>
              <a:gd name="connsiteY3" fmla="*/ 167681 h 204781"/>
              <a:gd name="connsiteX4" fmla="*/ 4488180 w 4488180"/>
              <a:gd name="connsiteY4" fmla="*/ 167681 h 204781"/>
              <a:gd name="connsiteX0" fmla="*/ 0 w 4488180"/>
              <a:gd name="connsiteY0" fmla="*/ 25417 h 240002"/>
              <a:gd name="connsiteX1" fmla="*/ 1120140 w 4488180"/>
              <a:gd name="connsiteY1" fmla="*/ 17797 h 240002"/>
              <a:gd name="connsiteX2" fmla="*/ 1619250 w 4488180"/>
              <a:gd name="connsiteY2" fmla="*/ 235019 h 240002"/>
              <a:gd name="connsiteX3" fmla="*/ 4488180 w 4488180"/>
              <a:gd name="connsiteY3" fmla="*/ 170197 h 240002"/>
              <a:gd name="connsiteX4" fmla="*/ 4488180 w 4488180"/>
              <a:gd name="connsiteY4" fmla="*/ 170197 h 240002"/>
              <a:gd name="connsiteX0" fmla="*/ 0 w 4488180"/>
              <a:gd name="connsiteY0" fmla="*/ 22858 h 237249"/>
              <a:gd name="connsiteX1" fmla="*/ 1318260 w 4488180"/>
              <a:gd name="connsiteY1" fmla="*/ 19058 h 237249"/>
              <a:gd name="connsiteX2" fmla="*/ 1619250 w 4488180"/>
              <a:gd name="connsiteY2" fmla="*/ 232460 h 237249"/>
              <a:gd name="connsiteX3" fmla="*/ 4488180 w 4488180"/>
              <a:gd name="connsiteY3" fmla="*/ 167638 h 237249"/>
              <a:gd name="connsiteX4" fmla="*/ 4488180 w 4488180"/>
              <a:gd name="connsiteY4" fmla="*/ 167638 h 237249"/>
              <a:gd name="connsiteX0" fmla="*/ 0 w 4488180"/>
              <a:gd name="connsiteY0" fmla="*/ 23684 h 249091"/>
              <a:gd name="connsiteX1" fmla="*/ 1318260 w 4488180"/>
              <a:gd name="connsiteY1" fmla="*/ 19884 h 249091"/>
              <a:gd name="connsiteX2" fmla="*/ 1695450 w 4488180"/>
              <a:gd name="connsiteY2" fmla="*/ 244735 h 249091"/>
              <a:gd name="connsiteX3" fmla="*/ 4488180 w 4488180"/>
              <a:gd name="connsiteY3" fmla="*/ 168464 h 249091"/>
              <a:gd name="connsiteX4" fmla="*/ 4488180 w 4488180"/>
              <a:gd name="connsiteY4" fmla="*/ 168464 h 249091"/>
              <a:gd name="connsiteX0" fmla="*/ 0 w 4488180"/>
              <a:gd name="connsiteY0" fmla="*/ 23684 h 245069"/>
              <a:gd name="connsiteX1" fmla="*/ 1318260 w 4488180"/>
              <a:gd name="connsiteY1" fmla="*/ 19884 h 245069"/>
              <a:gd name="connsiteX2" fmla="*/ 1695450 w 4488180"/>
              <a:gd name="connsiteY2" fmla="*/ 244735 h 245069"/>
              <a:gd name="connsiteX3" fmla="*/ 4488180 w 4488180"/>
              <a:gd name="connsiteY3" fmla="*/ 168464 h 245069"/>
              <a:gd name="connsiteX4" fmla="*/ 4488180 w 4488180"/>
              <a:gd name="connsiteY4" fmla="*/ 168464 h 2450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88180" h="245069">
                <a:moveTo>
                  <a:pt x="0" y="23684"/>
                </a:moveTo>
                <a:cubicBezTo>
                  <a:pt x="443547" y="5269"/>
                  <a:pt x="1035685" y="-16958"/>
                  <a:pt x="1318260" y="19884"/>
                </a:cubicBezTo>
                <a:cubicBezTo>
                  <a:pt x="1600835" y="56726"/>
                  <a:pt x="1174750" y="254286"/>
                  <a:pt x="1695450" y="244735"/>
                </a:cubicBezTo>
                <a:lnTo>
                  <a:pt x="4488180" y="168464"/>
                </a:lnTo>
                <a:lnTo>
                  <a:pt x="4488180" y="168464"/>
                </a:ln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6" name="Freeform: Shape 5">
            <a:extLst>
              <a:ext uri="{FF2B5EF4-FFF2-40B4-BE49-F238E27FC236}">
                <a16:creationId xmlns:a16="http://schemas.microsoft.com/office/drawing/2014/main" id="{6F2A6935-B0AB-4E9E-86B8-34DB631B9E1D}"/>
              </a:ext>
            </a:extLst>
          </xdr:cNvPr>
          <xdr:cNvSpPr/>
        </xdr:nvSpPr>
        <xdr:spPr>
          <a:xfrm>
            <a:off x="763325" y="3299791"/>
            <a:ext cx="4568825" cy="1431925"/>
          </a:xfrm>
          <a:custGeom>
            <a:avLst/>
            <a:gdLst>
              <a:gd name="connsiteX0" fmla="*/ 0 w 4615518"/>
              <a:gd name="connsiteY0" fmla="*/ 1527810 h 1596536"/>
              <a:gd name="connsiteX1" fmla="*/ 922020 w 4615518"/>
              <a:gd name="connsiteY1" fmla="*/ 1512570 h 1596536"/>
              <a:gd name="connsiteX2" fmla="*/ 1131570 w 4615518"/>
              <a:gd name="connsiteY2" fmla="*/ 693420 h 1596536"/>
              <a:gd name="connsiteX3" fmla="*/ 1695450 w 4615518"/>
              <a:gd name="connsiteY3" fmla="*/ 407670 h 1596536"/>
              <a:gd name="connsiteX4" fmla="*/ 2781300 w 4615518"/>
              <a:gd name="connsiteY4" fmla="*/ 792480 h 1596536"/>
              <a:gd name="connsiteX5" fmla="*/ 3272790 w 4615518"/>
              <a:gd name="connsiteY5" fmla="*/ 281940 h 1596536"/>
              <a:gd name="connsiteX6" fmla="*/ 4461510 w 4615518"/>
              <a:gd name="connsiteY6" fmla="*/ 160020 h 1596536"/>
              <a:gd name="connsiteX7" fmla="*/ 4564380 w 4615518"/>
              <a:gd name="connsiteY7" fmla="*/ 0 h 1596536"/>
              <a:gd name="connsiteX0" fmla="*/ 0 w 4461510"/>
              <a:gd name="connsiteY0" fmla="*/ 1367790 h 1436516"/>
              <a:gd name="connsiteX1" fmla="*/ 922020 w 4461510"/>
              <a:gd name="connsiteY1" fmla="*/ 1352550 h 1436516"/>
              <a:gd name="connsiteX2" fmla="*/ 1131570 w 4461510"/>
              <a:gd name="connsiteY2" fmla="*/ 533400 h 1436516"/>
              <a:gd name="connsiteX3" fmla="*/ 1695450 w 4461510"/>
              <a:gd name="connsiteY3" fmla="*/ 247650 h 1436516"/>
              <a:gd name="connsiteX4" fmla="*/ 2781300 w 4461510"/>
              <a:gd name="connsiteY4" fmla="*/ 632460 h 1436516"/>
              <a:gd name="connsiteX5" fmla="*/ 3272790 w 4461510"/>
              <a:gd name="connsiteY5" fmla="*/ 121920 h 1436516"/>
              <a:gd name="connsiteX6" fmla="*/ 4461510 w 4461510"/>
              <a:gd name="connsiteY6" fmla="*/ 0 h 1436516"/>
              <a:gd name="connsiteX0" fmla="*/ 0 w 4461510"/>
              <a:gd name="connsiteY0" fmla="*/ 1367790 h 1436516"/>
              <a:gd name="connsiteX1" fmla="*/ 922020 w 4461510"/>
              <a:gd name="connsiteY1" fmla="*/ 1352550 h 1436516"/>
              <a:gd name="connsiteX2" fmla="*/ 1131570 w 4461510"/>
              <a:gd name="connsiteY2" fmla="*/ 533400 h 1436516"/>
              <a:gd name="connsiteX3" fmla="*/ 1463040 w 4461510"/>
              <a:gd name="connsiteY3" fmla="*/ 312452 h 1436516"/>
              <a:gd name="connsiteX4" fmla="*/ 1695450 w 4461510"/>
              <a:gd name="connsiteY4" fmla="*/ 247650 h 1436516"/>
              <a:gd name="connsiteX5" fmla="*/ 2781300 w 4461510"/>
              <a:gd name="connsiteY5" fmla="*/ 632460 h 1436516"/>
              <a:gd name="connsiteX6" fmla="*/ 3272790 w 4461510"/>
              <a:gd name="connsiteY6" fmla="*/ 121920 h 1436516"/>
              <a:gd name="connsiteX7" fmla="*/ 4461510 w 4461510"/>
              <a:gd name="connsiteY7" fmla="*/ 0 h 1436516"/>
              <a:gd name="connsiteX0" fmla="*/ 0 w 4461510"/>
              <a:gd name="connsiteY0" fmla="*/ 1367790 h 1421045"/>
              <a:gd name="connsiteX1" fmla="*/ 922020 w 4461510"/>
              <a:gd name="connsiteY1" fmla="*/ 1352550 h 1421045"/>
              <a:gd name="connsiteX2" fmla="*/ 1074420 w 4461510"/>
              <a:gd name="connsiteY2" fmla="*/ 765834 h 1421045"/>
              <a:gd name="connsiteX3" fmla="*/ 1463040 w 4461510"/>
              <a:gd name="connsiteY3" fmla="*/ 312452 h 1421045"/>
              <a:gd name="connsiteX4" fmla="*/ 1695450 w 4461510"/>
              <a:gd name="connsiteY4" fmla="*/ 247650 h 1421045"/>
              <a:gd name="connsiteX5" fmla="*/ 2781300 w 4461510"/>
              <a:gd name="connsiteY5" fmla="*/ 632460 h 1421045"/>
              <a:gd name="connsiteX6" fmla="*/ 3272790 w 4461510"/>
              <a:gd name="connsiteY6" fmla="*/ 121920 h 1421045"/>
              <a:gd name="connsiteX7" fmla="*/ 4461510 w 4461510"/>
              <a:gd name="connsiteY7" fmla="*/ 0 h 1421045"/>
              <a:gd name="connsiteX0" fmla="*/ 0 w 4461510"/>
              <a:gd name="connsiteY0" fmla="*/ 1367790 h 1423053"/>
              <a:gd name="connsiteX1" fmla="*/ 910590 w 4461510"/>
              <a:gd name="connsiteY1" fmla="*/ 1356362 h 1423053"/>
              <a:gd name="connsiteX2" fmla="*/ 1074420 w 4461510"/>
              <a:gd name="connsiteY2" fmla="*/ 765834 h 1423053"/>
              <a:gd name="connsiteX3" fmla="*/ 1463040 w 4461510"/>
              <a:gd name="connsiteY3" fmla="*/ 312452 h 1423053"/>
              <a:gd name="connsiteX4" fmla="*/ 1695450 w 4461510"/>
              <a:gd name="connsiteY4" fmla="*/ 247650 h 1423053"/>
              <a:gd name="connsiteX5" fmla="*/ 2781300 w 4461510"/>
              <a:gd name="connsiteY5" fmla="*/ 632460 h 1423053"/>
              <a:gd name="connsiteX6" fmla="*/ 3272790 w 4461510"/>
              <a:gd name="connsiteY6" fmla="*/ 121920 h 1423053"/>
              <a:gd name="connsiteX7" fmla="*/ 4461510 w 4461510"/>
              <a:gd name="connsiteY7" fmla="*/ 0 h 1423053"/>
              <a:gd name="connsiteX0" fmla="*/ 0 w 4461510"/>
              <a:gd name="connsiteY0" fmla="*/ 1367790 h 1402165"/>
              <a:gd name="connsiteX1" fmla="*/ 906780 w 4461510"/>
              <a:gd name="connsiteY1" fmla="*/ 1306832 h 1402165"/>
              <a:gd name="connsiteX2" fmla="*/ 1074420 w 4461510"/>
              <a:gd name="connsiteY2" fmla="*/ 765834 h 1402165"/>
              <a:gd name="connsiteX3" fmla="*/ 1463040 w 4461510"/>
              <a:gd name="connsiteY3" fmla="*/ 312452 h 1402165"/>
              <a:gd name="connsiteX4" fmla="*/ 1695450 w 4461510"/>
              <a:gd name="connsiteY4" fmla="*/ 247650 h 1402165"/>
              <a:gd name="connsiteX5" fmla="*/ 2781300 w 4461510"/>
              <a:gd name="connsiteY5" fmla="*/ 632460 h 1402165"/>
              <a:gd name="connsiteX6" fmla="*/ 3272790 w 4461510"/>
              <a:gd name="connsiteY6" fmla="*/ 121920 h 1402165"/>
              <a:gd name="connsiteX7" fmla="*/ 4461510 w 4461510"/>
              <a:gd name="connsiteY7" fmla="*/ 0 h 1402165"/>
              <a:gd name="connsiteX0" fmla="*/ 0 w 4461510"/>
              <a:gd name="connsiteY0" fmla="*/ 1367790 h 1395797"/>
              <a:gd name="connsiteX1" fmla="*/ 906780 w 4461510"/>
              <a:gd name="connsiteY1" fmla="*/ 1306832 h 1395797"/>
              <a:gd name="connsiteX2" fmla="*/ 956310 w 4461510"/>
              <a:gd name="connsiteY2" fmla="*/ 929696 h 1395797"/>
              <a:gd name="connsiteX3" fmla="*/ 1074420 w 4461510"/>
              <a:gd name="connsiteY3" fmla="*/ 765834 h 1395797"/>
              <a:gd name="connsiteX4" fmla="*/ 1463040 w 4461510"/>
              <a:gd name="connsiteY4" fmla="*/ 312452 h 1395797"/>
              <a:gd name="connsiteX5" fmla="*/ 1695450 w 4461510"/>
              <a:gd name="connsiteY5" fmla="*/ 247650 h 1395797"/>
              <a:gd name="connsiteX6" fmla="*/ 2781300 w 4461510"/>
              <a:gd name="connsiteY6" fmla="*/ 632460 h 1395797"/>
              <a:gd name="connsiteX7" fmla="*/ 3272790 w 4461510"/>
              <a:gd name="connsiteY7" fmla="*/ 121920 h 1395797"/>
              <a:gd name="connsiteX8" fmla="*/ 4461510 w 4461510"/>
              <a:gd name="connsiteY8" fmla="*/ 0 h 1395797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074420 w 4461510"/>
              <a:gd name="connsiteY3" fmla="*/ 765834 h 1404854"/>
              <a:gd name="connsiteX4" fmla="*/ 1463040 w 4461510"/>
              <a:gd name="connsiteY4" fmla="*/ 312452 h 1404854"/>
              <a:gd name="connsiteX5" fmla="*/ 1695450 w 4461510"/>
              <a:gd name="connsiteY5" fmla="*/ 247650 h 1404854"/>
              <a:gd name="connsiteX6" fmla="*/ 2781300 w 4461510"/>
              <a:gd name="connsiteY6" fmla="*/ 63246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63040 w 4461510"/>
              <a:gd name="connsiteY3" fmla="*/ 312452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383030 w 4461510"/>
              <a:gd name="connsiteY3" fmla="*/ 411529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000250 w 4461510"/>
              <a:gd name="connsiteY5" fmla="*/ 384874 h 1404854"/>
              <a:gd name="connsiteX6" fmla="*/ 2781300 w 4461510"/>
              <a:gd name="connsiteY6" fmla="*/ 63246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000250 w 4461510"/>
              <a:gd name="connsiteY5" fmla="*/ 384874 h 1404854"/>
              <a:gd name="connsiteX6" fmla="*/ 2918460 w 4461510"/>
              <a:gd name="connsiteY6" fmla="*/ 56768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50080"/>
              <a:gd name="connsiteY0" fmla="*/ 1398275 h 1427351"/>
              <a:gd name="connsiteX1" fmla="*/ 815340 w 4450080"/>
              <a:gd name="connsiteY1" fmla="*/ 1337313 h 1427351"/>
              <a:gd name="connsiteX2" fmla="*/ 944880 w 4450080"/>
              <a:gd name="connsiteY2" fmla="*/ 929696 h 1427351"/>
              <a:gd name="connsiteX3" fmla="*/ 1405890 w 4450080"/>
              <a:gd name="connsiteY3" fmla="*/ 426771 h 1427351"/>
              <a:gd name="connsiteX4" fmla="*/ 1684020 w 4450080"/>
              <a:gd name="connsiteY4" fmla="*/ 247650 h 1427351"/>
              <a:gd name="connsiteX5" fmla="*/ 1988820 w 4450080"/>
              <a:gd name="connsiteY5" fmla="*/ 384874 h 1427351"/>
              <a:gd name="connsiteX6" fmla="*/ 2907030 w 4450080"/>
              <a:gd name="connsiteY6" fmla="*/ 567680 h 1427351"/>
              <a:gd name="connsiteX7" fmla="*/ 3261360 w 4450080"/>
              <a:gd name="connsiteY7" fmla="*/ 121920 h 1427351"/>
              <a:gd name="connsiteX8" fmla="*/ 4450080 w 4450080"/>
              <a:gd name="connsiteY8" fmla="*/ 0 h 1427351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261360 w 4450080"/>
              <a:gd name="connsiteY7" fmla="*/ 121920 h 1408728"/>
              <a:gd name="connsiteX8" fmla="*/ 4450080 w 4450080"/>
              <a:gd name="connsiteY8" fmla="*/ 0 h 1408728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345180 w 4450080"/>
              <a:gd name="connsiteY7" fmla="*/ 118109 h 1408728"/>
              <a:gd name="connsiteX8" fmla="*/ 4450080 w 4450080"/>
              <a:gd name="connsiteY8" fmla="*/ 0 h 1408728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322320 w 4450080"/>
              <a:gd name="connsiteY7" fmla="*/ 114298 h 1408728"/>
              <a:gd name="connsiteX8" fmla="*/ 4450080 w 4450080"/>
              <a:gd name="connsiteY8" fmla="*/ 0 h 1408728"/>
              <a:gd name="connsiteX0" fmla="*/ 0 w 4568833"/>
              <a:gd name="connsiteY0" fmla="*/ 1422031 h 1432484"/>
              <a:gd name="connsiteX1" fmla="*/ 815340 w 4568833"/>
              <a:gd name="connsiteY1" fmla="*/ 1361069 h 1432484"/>
              <a:gd name="connsiteX2" fmla="*/ 944880 w 4568833"/>
              <a:gd name="connsiteY2" fmla="*/ 953452 h 1432484"/>
              <a:gd name="connsiteX3" fmla="*/ 1405890 w 4568833"/>
              <a:gd name="connsiteY3" fmla="*/ 450527 h 1432484"/>
              <a:gd name="connsiteX4" fmla="*/ 1684020 w 4568833"/>
              <a:gd name="connsiteY4" fmla="*/ 271406 h 1432484"/>
              <a:gd name="connsiteX5" fmla="*/ 1988820 w 4568833"/>
              <a:gd name="connsiteY5" fmla="*/ 408630 h 1432484"/>
              <a:gd name="connsiteX6" fmla="*/ 2907030 w 4568833"/>
              <a:gd name="connsiteY6" fmla="*/ 591436 h 1432484"/>
              <a:gd name="connsiteX7" fmla="*/ 3322320 w 4568833"/>
              <a:gd name="connsiteY7" fmla="*/ 138054 h 1432484"/>
              <a:gd name="connsiteX8" fmla="*/ 4568833 w 4568833"/>
              <a:gd name="connsiteY8" fmla="*/ 0 h 14324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568833" h="1432484">
                <a:moveTo>
                  <a:pt x="0" y="1422031"/>
                </a:moveTo>
                <a:cubicBezTo>
                  <a:pt x="362902" y="1442018"/>
                  <a:pt x="657860" y="1439165"/>
                  <a:pt x="815340" y="1361069"/>
                </a:cubicBezTo>
                <a:cubicBezTo>
                  <a:pt x="972820" y="1282973"/>
                  <a:pt x="838835" y="1124262"/>
                  <a:pt x="944880" y="953452"/>
                </a:cubicBezTo>
                <a:cubicBezTo>
                  <a:pt x="1050925" y="782642"/>
                  <a:pt x="1282700" y="564201"/>
                  <a:pt x="1405890" y="450527"/>
                </a:cubicBezTo>
                <a:cubicBezTo>
                  <a:pt x="1529080" y="336853"/>
                  <a:pt x="1586865" y="278389"/>
                  <a:pt x="1684020" y="271406"/>
                </a:cubicBezTo>
                <a:cubicBezTo>
                  <a:pt x="1781175" y="264423"/>
                  <a:pt x="1807845" y="344495"/>
                  <a:pt x="1988820" y="408630"/>
                </a:cubicBezTo>
                <a:cubicBezTo>
                  <a:pt x="2169795" y="472765"/>
                  <a:pt x="2684780" y="636532"/>
                  <a:pt x="2907030" y="591436"/>
                </a:cubicBezTo>
                <a:cubicBezTo>
                  <a:pt x="3129280" y="546340"/>
                  <a:pt x="3045353" y="236627"/>
                  <a:pt x="3322320" y="138054"/>
                </a:cubicBezTo>
                <a:cubicBezTo>
                  <a:pt x="3599287" y="39481"/>
                  <a:pt x="4353568" y="46990"/>
                  <a:pt x="4568833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500"/>
              </a:lnSpc>
              <a:spcAft>
                <a:spcPts val="600"/>
              </a:spcAft>
            </a:pPr>
            <a:r>
              <a:rPr lang="en-GB" sz="10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 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Freeform: Shape 6">
            <a:extLst>
              <a:ext uri="{FF2B5EF4-FFF2-40B4-BE49-F238E27FC236}">
                <a16:creationId xmlns:a16="http://schemas.microsoft.com/office/drawing/2014/main" id="{FF96B05F-6651-483E-AA7D-05958B38BBD0}"/>
              </a:ext>
            </a:extLst>
          </xdr:cNvPr>
          <xdr:cNvSpPr/>
        </xdr:nvSpPr>
        <xdr:spPr>
          <a:xfrm>
            <a:off x="763325" y="4134678"/>
            <a:ext cx="4996815" cy="715645"/>
          </a:xfrm>
          <a:custGeom>
            <a:avLst/>
            <a:gdLst>
              <a:gd name="connsiteX0" fmla="*/ 0 w 4831080"/>
              <a:gd name="connsiteY0" fmla="*/ 704850 h 741073"/>
              <a:gd name="connsiteX1" fmla="*/ 1196340 w 4831080"/>
              <a:gd name="connsiteY1" fmla="*/ 689610 h 741073"/>
              <a:gd name="connsiteX2" fmla="*/ 2076450 w 4831080"/>
              <a:gd name="connsiteY2" fmla="*/ 209550 h 741073"/>
              <a:gd name="connsiteX3" fmla="*/ 4831080 w 4831080"/>
              <a:gd name="connsiteY3" fmla="*/ 0 h 741073"/>
              <a:gd name="connsiteX0" fmla="*/ 0 w 4831080"/>
              <a:gd name="connsiteY0" fmla="*/ 704850 h 739552"/>
              <a:gd name="connsiteX1" fmla="*/ 1196340 w 4831080"/>
              <a:gd name="connsiteY1" fmla="*/ 689610 h 739552"/>
              <a:gd name="connsiteX2" fmla="*/ 1943100 w 4831080"/>
              <a:gd name="connsiteY2" fmla="*/ 232411 h 739552"/>
              <a:gd name="connsiteX3" fmla="*/ 4831080 w 4831080"/>
              <a:gd name="connsiteY3" fmla="*/ 0 h 739552"/>
              <a:gd name="connsiteX0" fmla="*/ 0 w 4831080"/>
              <a:gd name="connsiteY0" fmla="*/ 704850 h 725975"/>
              <a:gd name="connsiteX1" fmla="*/ 1181100 w 4831080"/>
              <a:gd name="connsiteY1" fmla="*/ 659113 h 725975"/>
              <a:gd name="connsiteX2" fmla="*/ 1943100 w 4831080"/>
              <a:gd name="connsiteY2" fmla="*/ 232411 h 725975"/>
              <a:gd name="connsiteX3" fmla="*/ 4831080 w 4831080"/>
              <a:gd name="connsiteY3" fmla="*/ 0 h 725975"/>
              <a:gd name="connsiteX0" fmla="*/ 0 w 4831080"/>
              <a:gd name="connsiteY0" fmla="*/ 704850 h 715954"/>
              <a:gd name="connsiteX1" fmla="*/ 1173480 w 4831080"/>
              <a:gd name="connsiteY1" fmla="*/ 613383 h 715954"/>
              <a:gd name="connsiteX2" fmla="*/ 1943100 w 4831080"/>
              <a:gd name="connsiteY2" fmla="*/ 232411 h 715954"/>
              <a:gd name="connsiteX3" fmla="*/ 4831080 w 4831080"/>
              <a:gd name="connsiteY3" fmla="*/ 0 h 715954"/>
              <a:gd name="connsiteX0" fmla="*/ 0 w 4997334"/>
              <a:gd name="connsiteY0" fmla="*/ 704850 h 715954"/>
              <a:gd name="connsiteX1" fmla="*/ 1173480 w 4997334"/>
              <a:gd name="connsiteY1" fmla="*/ 613383 h 715954"/>
              <a:gd name="connsiteX2" fmla="*/ 1943100 w 4997334"/>
              <a:gd name="connsiteY2" fmla="*/ 232411 h 715954"/>
              <a:gd name="connsiteX3" fmla="*/ 4997334 w 4997334"/>
              <a:gd name="connsiteY3" fmla="*/ 0 h 7159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4997334" h="715954">
                <a:moveTo>
                  <a:pt x="0" y="704850"/>
                </a:moveTo>
                <a:cubicBezTo>
                  <a:pt x="425132" y="738505"/>
                  <a:pt x="849630" y="692123"/>
                  <a:pt x="1173480" y="613383"/>
                </a:cubicBezTo>
                <a:cubicBezTo>
                  <a:pt x="1497330" y="534643"/>
                  <a:pt x="1305791" y="334641"/>
                  <a:pt x="1943100" y="232411"/>
                </a:cubicBezTo>
                <a:cubicBezTo>
                  <a:pt x="2580409" y="130181"/>
                  <a:pt x="3922914" y="47307"/>
                  <a:pt x="4997334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8" name="Freeform: Shape 7">
            <a:extLst>
              <a:ext uri="{FF2B5EF4-FFF2-40B4-BE49-F238E27FC236}">
                <a16:creationId xmlns:a16="http://schemas.microsoft.com/office/drawing/2014/main" id="{246C65BB-4A9C-466F-8950-C03E9674370F}"/>
              </a:ext>
            </a:extLst>
          </xdr:cNvPr>
          <xdr:cNvSpPr/>
        </xdr:nvSpPr>
        <xdr:spPr>
          <a:xfrm>
            <a:off x="779228" y="4874150"/>
            <a:ext cx="5013960" cy="654050"/>
          </a:xfrm>
          <a:custGeom>
            <a:avLst/>
            <a:gdLst>
              <a:gd name="connsiteX0" fmla="*/ 0 w 5013960"/>
              <a:gd name="connsiteY0" fmla="*/ 51987 h 663196"/>
              <a:gd name="connsiteX1" fmla="*/ 1116330 w 5013960"/>
              <a:gd name="connsiteY1" fmla="*/ 36747 h 663196"/>
              <a:gd name="connsiteX2" fmla="*/ 1497330 w 5013960"/>
              <a:gd name="connsiteY2" fmla="*/ 467277 h 663196"/>
              <a:gd name="connsiteX3" fmla="*/ 1985010 w 5013960"/>
              <a:gd name="connsiteY3" fmla="*/ 436797 h 663196"/>
              <a:gd name="connsiteX4" fmla="*/ 2289810 w 5013960"/>
              <a:gd name="connsiteY4" fmla="*/ 177717 h 663196"/>
              <a:gd name="connsiteX5" fmla="*/ 2781300 w 5013960"/>
              <a:gd name="connsiteY5" fmla="*/ 173907 h 663196"/>
              <a:gd name="connsiteX6" fmla="*/ 3086100 w 5013960"/>
              <a:gd name="connsiteY6" fmla="*/ 604437 h 663196"/>
              <a:gd name="connsiteX7" fmla="*/ 3630930 w 5013960"/>
              <a:gd name="connsiteY7" fmla="*/ 615867 h 663196"/>
              <a:gd name="connsiteX8" fmla="*/ 4099560 w 5013960"/>
              <a:gd name="connsiteY8" fmla="*/ 200577 h 663196"/>
              <a:gd name="connsiteX9" fmla="*/ 5013960 w 5013960"/>
              <a:gd name="connsiteY9" fmla="*/ 139617 h 663196"/>
              <a:gd name="connsiteX0" fmla="*/ 0 w 5013960"/>
              <a:gd name="connsiteY0" fmla="*/ 42384 h 653593"/>
              <a:gd name="connsiteX1" fmla="*/ 1127760 w 5013960"/>
              <a:gd name="connsiteY1" fmla="*/ 42390 h 653593"/>
              <a:gd name="connsiteX2" fmla="*/ 1497330 w 5013960"/>
              <a:gd name="connsiteY2" fmla="*/ 457674 h 653593"/>
              <a:gd name="connsiteX3" fmla="*/ 1985010 w 5013960"/>
              <a:gd name="connsiteY3" fmla="*/ 427194 h 653593"/>
              <a:gd name="connsiteX4" fmla="*/ 2289810 w 5013960"/>
              <a:gd name="connsiteY4" fmla="*/ 168114 h 653593"/>
              <a:gd name="connsiteX5" fmla="*/ 2781300 w 5013960"/>
              <a:gd name="connsiteY5" fmla="*/ 164304 h 653593"/>
              <a:gd name="connsiteX6" fmla="*/ 3086100 w 5013960"/>
              <a:gd name="connsiteY6" fmla="*/ 594834 h 653593"/>
              <a:gd name="connsiteX7" fmla="*/ 3630930 w 5013960"/>
              <a:gd name="connsiteY7" fmla="*/ 606264 h 653593"/>
              <a:gd name="connsiteX8" fmla="*/ 4099560 w 5013960"/>
              <a:gd name="connsiteY8" fmla="*/ 190974 h 653593"/>
              <a:gd name="connsiteX9" fmla="*/ 5013960 w 5013960"/>
              <a:gd name="connsiteY9" fmla="*/ 130014 h 653593"/>
              <a:gd name="connsiteX0" fmla="*/ 0 w 5013960"/>
              <a:gd name="connsiteY0" fmla="*/ 40448 h 655468"/>
              <a:gd name="connsiteX1" fmla="*/ 1127760 w 5013960"/>
              <a:gd name="connsiteY1" fmla="*/ 44265 h 655468"/>
              <a:gd name="connsiteX2" fmla="*/ 1497330 w 5013960"/>
              <a:gd name="connsiteY2" fmla="*/ 459549 h 655468"/>
              <a:gd name="connsiteX3" fmla="*/ 1985010 w 5013960"/>
              <a:gd name="connsiteY3" fmla="*/ 429069 h 655468"/>
              <a:gd name="connsiteX4" fmla="*/ 2289810 w 5013960"/>
              <a:gd name="connsiteY4" fmla="*/ 169989 h 655468"/>
              <a:gd name="connsiteX5" fmla="*/ 2781300 w 5013960"/>
              <a:gd name="connsiteY5" fmla="*/ 166179 h 655468"/>
              <a:gd name="connsiteX6" fmla="*/ 3086100 w 5013960"/>
              <a:gd name="connsiteY6" fmla="*/ 596709 h 655468"/>
              <a:gd name="connsiteX7" fmla="*/ 3630930 w 5013960"/>
              <a:gd name="connsiteY7" fmla="*/ 608139 h 655468"/>
              <a:gd name="connsiteX8" fmla="*/ 4099560 w 5013960"/>
              <a:gd name="connsiteY8" fmla="*/ 192849 h 655468"/>
              <a:gd name="connsiteX9" fmla="*/ 5013960 w 5013960"/>
              <a:gd name="connsiteY9" fmla="*/ 131889 h 655468"/>
              <a:gd name="connsiteX0" fmla="*/ 0 w 5013960"/>
              <a:gd name="connsiteY0" fmla="*/ 42645 h 657665"/>
              <a:gd name="connsiteX1" fmla="*/ 1082040 w 5013960"/>
              <a:gd name="connsiteY1" fmla="*/ 42651 h 657665"/>
              <a:gd name="connsiteX2" fmla="*/ 1497330 w 5013960"/>
              <a:gd name="connsiteY2" fmla="*/ 461746 h 657665"/>
              <a:gd name="connsiteX3" fmla="*/ 1985010 w 5013960"/>
              <a:gd name="connsiteY3" fmla="*/ 431266 h 657665"/>
              <a:gd name="connsiteX4" fmla="*/ 2289810 w 5013960"/>
              <a:gd name="connsiteY4" fmla="*/ 172186 h 657665"/>
              <a:gd name="connsiteX5" fmla="*/ 2781300 w 5013960"/>
              <a:gd name="connsiteY5" fmla="*/ 168376 h 657665"/>
              <a:gd name="connsiteX6" fmla="*/ 3086100 w 5013960"/>
              <a:gd name="connsiteY6" fmla="*/ 598906 h 657665"/>
              <a:gd name="connsiteX7" fmla="*/ 3630930 w 5013960"/>
              <a:gd name="connsiteY7" fmla="*/ 610336 h 657665"/>
              <a:gd name="connsiteX8" fmla="*/ 4099560 w 5013960"/>
              <a:gd name="connsiteY8" fmla="*/ 195046 h 657665"/>
              <a:gd name="connsiteX9" fmla="*/ 5013960 w 5013960"/>
              <a:gd name="connsiteY9" fmla="*/ 134086 h 657665"/>
              <a:gd name="connsiteX0" fmla="*/ 0 w 5013960"/>
              <a:gd name="connsiteY0" fmla="*/ 42645 h 654189"/>
              <a:gd name="connsiteX1" fmla="*/ 1082040 w 5013960"/>
              <a:gd name="connsiteY1" fmla="*/ 42651 h 654189"/>
              <a:gd name="connsiteX2" fmla="*/ 1497330 w 5013960"/>
              <a:gd name="connsiteY2" fmla="*/ 461746 h 654189"/>
              <a:gd name="connsiteX3" fmla="*/ 1985010 w 5013960"/>
              <a:gd name="connsiteY3" fmla="*/ 431266 h 654189"/>
              <a:gd name="connsiteX4" fmla="*/ 2289810 w 5013960"/>
              <a:gd name="connsiteY4" fmla="*/ 172186 h 654189"/>
              <a:gd name="connsiteX5" fmla="*/ 2781300 w 5013960"/>
              <a:gd name="connsiteY5" fmla="*/ 168376 h 654189"/>
              <a:gd name="connsiteX6" fmla="*/ 3086100 w 5013960"/>
              <a:gd name="connsiteY6" fmla="*/ 598906 h 654189"/>
              <a:gd name="connsiteX7" fmla="*/ 3630930 w 5013960"/>
              <a:gd name="connsiteY7" fmla="*/ 610336 h 654189"/>
              <a:gd name="connsiteX8" fmla="*/ 4114800 w 5013960"/>
              <a:gd name="connsiteY8" fmla="*/ 248422 h 654189"/>
              <a:gd name="connsiteX9" fmla="*/ 5013960 w 5013960"/>
              <a:gd name="connsiteY9" fmla="*/ 134086 h 6541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5013960" h="654189">
                <a:moveTo>
                  <a:pt x="0" y="42645"/>
                </a:moveTo>
                <a:cubicBezTo>
                  <a:pt x="433387" y="417"/>
                  <a:pt x="832485" y="-27199"/>
                  <a:pt x="1082040" y="42651"/>
                </a:cubicBezTo>
                <a:cubicBezTo>
                  <a:pt x="1331595" y="112501"/>
                  <a:pt x="1346835" y="396977"/>
                  <a:pt x="1497330" y="461746"/>
                </a:cubicBezTo>
                <a:cubicBezTo>
                  <a:pt x="1647825" y="526515"/>
                  <a:pt x="1852930" y="479526"/>
                  <a:pt x="1985010" y="431266"/>
                </a:cubicBezTo>
                <a:cubicBezTo>
                  <a:pt x="2117090" y="383006"/>
                  <a:pt x="2157095" y="216001"/>
                  <a:pt x="2289810" y="172186"/>
                </a:cubicBezTo>
                <a:cubicBezTo>
                  <a:pt x="2422525" y="128371"/>
                  <a:pt x="2648585" y="97256"/>
                  <a:pt x="2781300" y="168376"/>
                </a:cubicBezTo>
                <a:cubicBezTo>
                  <a:pt x="2914015" y="239496"/>
                  <a:pt x="2944495" y="525246"/>
                  <a:pt x="3086100" y="598906"/>
                </a:cubicBezTo>
                <a:cubicBezTo>
                  <a:pt x="3227705" y="672566"/>
                  <a:pt x="3459480" y="668750"/>
                  <a:pt x="3630930" y="610336"/>
                </a:cubicBezTo>
                <a:cubicBezTo>
                  <a:pt x="3802380" y="551922"/>
                  <a:pt x="3884295" y="327797"/>
                  <a:pt x="4114800" y="248422"/>
                </a:cubicBezTo>
                <a:cubicBezTo>
                  <a:pt x="4345305" y="169047"/>
                  <a:pt x="4672012" y="124878"/>
                  <a:pt x="5013960" y="134086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9" name="Text Box 1432">
            <a:extLst>
              <a:ext uri="{FF2B5EF4-FFF2-40B4-BE49-F238E27FC236}">
                <a16:creationId xmlns:a16="http://schemas.microsoft.com/office/drawing/2014/main" id="{972B55D5-41BF-4F6C-92D3-2BCF1CE1CE2E}"/>
              </a:ext>
            </a:extLst>
          </xdr:cNvPr>
          <xdr:cNvSpPr txBox="1"/>
        </xdr:nvSpPr>
        <xdr:spPr>
          <a:xfrm>
            <a:off x="5748793" y="3530379"/>
            <a:ext cx="925830" cy="2572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Text Box 1433">
            <a:extLst>
              <a:ext uri="{FF2B5EF4-FFF2-40B4-BE49-F238E27FC236}">
                <a16:creationId xmlns:a16="http://schemas.microsoft.com/office/drawing/2014/main" id="{FE0F4C58-1ACE-442F-8FD0-FAF1EFFAB117}"/>
              </a:ext>
            </a:extLst>
          </xdr:cNvPr>
          <xdr:cNvSpPr txBox="1"/>
        </xdr:nvSpPr>
        <xdr:spPr>
          <a:xfrm>
            <a:off x="6106602" y="7172076"/>
            <a:ext cx="950026" cy="368490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NGET1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ight Brace 10">
            <a:extLst>
              <a:ext uri="{FF2B5EF4-FFF2-40B4-BE49-F238E27FC236}">
                <a16:creationId xmlns:a16="http://schemas.microsoft.com/office/drawing/2014/main" id="{859B9492-C4AD-4716-9A33-BFCAEF219A02}"/>
              </a:ext>
            </a:extLst>
          </xdr:cNvPr>
          <xdr:cNvSpPr/>
        </xdr:nvSpPr>
        <xdr:spPr>
          <a:xfrm>
            <a:off x="5876014" y="5009322"/>
            <a:ext cx="182880" cy="4710430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2" name="Right Brace 11">
            <a:extLst>
              <a:ext uri="{FF2B5EF4-FFF2-40B4-BE49-F238E27FC236}">
                <a16:creationId xmlns:a16="http://schemas.microsoft.com/office/drawing/2014/main" id="{67143853-A981-4A59-9DD9-D2ECDE90DDF6}"/>
              </a:ext>
            </a:extLst>
          </xdr:cNvPr>
          <xdr:cNvSpPr/>
        </xdr:nvSpPr>
        <xdr:spPr>
          <a:xfrm>
            <a:off x="5780598" y="4126727"/>
            <a:ext cx="182880" cy="869950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3" name="Text Box 1436">
            <a:extLst>
              <a:ext uri="{FF2B5EF4-FFF2-40B4-BE49-F238E27FC236}">
                <a16:creationId xmlns:a16="http://schemas.microsoft.com/office/drawing/2014/main" id="{58B2A59E-D5A9-40AF-BA7F-B5567C07C609}"/>
              </a:ext>
            </a:extLst>
          </xdr:cNvPr>
          <xdr:cNvSpPr txBox="1"/>
        </xdr:nvSpPr>
        <xdr:spPr>
          <a:xfrm>
            <a:off x="6019137" y="4389120"/>
            <a:ext cx="892176" cy="380029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NGET2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ight Brace 13">
            <a:extLst>
              <a:ext uri="{FF2B5EF4-FFF2-40B4-BE49-F238E27FC236}">
                <a16:creationId xmlns:a16="http://schemas.microsoft.com/office/drawing/2014/main" id="{0B0599F1-7BB4-4C28-B8D5-C052BDC978A8}"/>
              </a:ext>
            </a:extLst>
          </xdr:cNvPr>
          <xdr:cNvSpPr/>
        </xdr:nvSpPr>
        <xdr:spPr>
          <a:xfrm>
            <a:off x="5462546" y="3299791"/>
            <a:ext cx="182880" cy="810895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5" name="Text Box 1438">
            <a:extLst>
              <a:ext uri="{FF2B5EF4-FFF2-40B4-BE49-F238E27FC236}">
                <a16:creationId xmlns:a16="http://schemas.microsoft.com/office/drawing/2014/main" id="{F0DD23B3-B688-4B97-B926-9D0CDE7C5BC9}"/>
              </a:ext>
            </a:extLst>
          </xdr:cNvPr>
          <xdr:cNvSpPr txBox="1"/>
        </xdr:nvSpPr>
        <xdr:spPr>
          <a:xfrm>
            <a:off x="5645425" y="2886324"/>
            <a:ext cx="925830" cy="231522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SPT2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ight Brace 15">
            <a:extLst>
              <a:ext uri="{FF2B5EF4-FFF2-40B4-BE49-F238E27FC236}">
                <a16:creationId xmlns:a16="http://schemas.microsoft.com/office/drawing/2014/main" id="{6A47861B-B862-4EF9-913D-26286529D2AA}"/>
              </a:ext>
            </a:extLst>
          </xdr:cNvPr>
          <xdr:cNvSpPr/>
        </xdr:nvSpPr>
        <xdr:spPr>
          <a:xfrm>
            <a:off x="5351228" y="2806811"/>
            <a:ext cx="182880" cy="478386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7" name="Right Brace 16">
            <a:extLst>
              <a:ext uri="{FF2B5EF4-FFF2-40B4-BE49-F238E27FC236}">
                <a16:creationId xmlns:a16="http://schemas.microsoft.com/office/drawing/2014/main" id="{2A784287-549A-485F-876B-4279F87C85FA}"/>
              </a:ext>
            </a:extLst>
          </xdr:cNvPr>
          <xdr:cNvSpPr/>
        </xdr:nvSpPr>
        <xdr:spPr>
          <a:xfrm>
            <a:off x="5128591" y="1900362"/>
            <a:ext cx="182880" cy="881916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8" name="Text Box 1310">
            <a:extLst>
              <a:ext uri="{FF2B5EF4-FFF2-40B4-BE49-F238E27FC236}">
                <a16:creationId xmlns:a16="http://schemas.microsoft.com/office/drawing/2014/main" id="{B6E3B6B7-A520-4366-9100-F9C3ABB0B50C}"/>
              </a:ext>
            </a:extLst>
          </xdr:cNvPr>
          <xdr:cNvSpPr txBox="1"/>
        </xdr:nvSpPr>
        <xdr:spPr>
          <a:xfrm>
            <a:off x="5375081" y="2178656"/>
            <a:ext cx="925830" cy="280977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SPT3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ight Brace 18">
            <a:extLst>
              <a:ext uri="{FF2B5EF4-FFF2-40B4-BE49-F238E27FC236}">
                <a16:creationId xmlns:a16="http://schemas.microsoft.com/office/drawing/2014/main" id="{46E2EE1E-C724-4000-BED6-860D8C7888A6}"/>
              </a:ext>
            </a:extLst>
          </xdr:cNvPr>
          <xdr:cNvSpPr/>
        </xdr:nvSpPr>
        <xdr:spPr>
          <a:xfrm>
            <a:off x="4746929" y="310101"/>
            <a:ext cx="182880" cy="1569621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20" name="Text Box 1440">
            <a:extLst>
              <a:ext uri="{FF2B5EF4-FFF2-40B4-BE49-F238E27FC236}">
                <a16:creationId xmlns:a16="http://schemas.microsoft.com/office/drawing/2014/main" id="{1DC19B0C-8D82-4D5C-9090-FF6D7C7E97FB}"/>
              </a:ext>
            </a:extLst>
          </xdr:cNvPr>
          <xdr:cNvSpPr txBox="1"/>
        </xdr:nvSpPr>
        <xdr:spPr>
          <a:xfrm>
            <a:off x="4947716" y="869531"/>
            <a:ext cx="583891" cy="389157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SHET1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285750</xdr:colOff>
      <xdr:row>0</xdr:row>
      <xdr:rowOff>104775</xdr:rowOff>
    </xdr:from>
    <xdr:to>
      <xdr:col>2</xdr:col>
      <xdr:colOff>448177</xdr:colOff>
      <xdr:row>3</xdr:row>
      <xdr:rowOff>70184</xdr:rowOff>
    </xdr:to>
    <xdr:sp macro="[0]!Menu" textlink="">
      <xdr:nvSpPr>
        <xdr:cNvPr id="21" name="Rectangle 20">
          <a:extLst>
            <a:ext uri="{FF2B5EF4-FFF2-40B4-BE49-F238E27FC236}">
              <a16:creationId xmlns:a16="http://schemas.microsoft.com/office/drawing/2014/main" id="{DC207A7C-B22D-4434-8460-19C38A2224B4}"/>
            </a:ext>
          </a:extLst>
        </xdr:cNvPr>
        <xdr:cNvSpPr/>
      </xdr:nvSpPr>
      <xdr:spPr bwMode="auto">
        <a:xfrm>
          <a:off x="895350" y="104775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horzOverflow="clip" wrap="square" lIns="18288" tIns="0" rIns="0" bIns="0" rtlCol="0" anchor="ctr" upright="1"/>
      <a:lstStyle>
        <a:defPPr algn="ctr">
          <a:defRPr sz="1100" b="1">
            <a:solidFill>
              <a:schemeClr val="bg1"/>
            </a:solidFill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ationalgrideso.com/charging/charging-statement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ationalgrideso.com/charging/charging-statement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26522"/>
  </sheetPr>
  <dimension ref="A1:P27"/>
  <sheetViews>
    <sheetView showGridLines="0" showRowColHeaders="0" tabSelected="1" zoomScaleNormal="100" workbookViewId="0">
      <selection activeCell="A28" sqref="A28:XFD1048576"/>
    </sheetView>
  </sheetViews>
  <sheetFormatPr defaultColWidth="0" defaultRowHeight="12.75" zeroHeight="1" x14ac:dyDescent="0.2"/>
  <cols>
    <col min="1" max="16" width="9.140625" customWidth="1"/>
    <col min="17" max="18" width="9.140625" hidden="1" customWidth="1"/>
    <col min="19" max="16384" width="9.14062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</sheetData>
  <sheetProtection sheet="1" objects="1" scenarios="1" selectLockedCells="1" selectUnlockedCells="1"/>
  <pageMargins left="0.7" right="0.7" top="0.75" bottom="0.75" header="0.3" footer="0.3"/>
  <pageSetup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2CD23"/>
    <pageSetUpPr fitToPage="1"/>
  </sheetPr>
  <dimension ref="A1:L47"/>
  <sheetViews>
    <sheetView showGridLines="0" showRowColHeaders="0" zoomScale="95" zoomScaleNormal="95" workbookViewId="0">
      <selection activeCell="B43" sqref="B43"/>
    </sheetView>
  </sheetViews>
  <sheetFormatPr defaultRowHeight="12.75" x14ac:dyDescent="0.2"/>
  <cols>
    <col min="1" max="1" width="6" style="1" customWidth="1"/>
    <col min="2" max="2" width="18" style="1" customWidth="1"/>
    <col min="3" max="3" width="23.42578125" style="1" customWidth="1"/>
    <col min="4" max="4" width="27" style="1" customWidth="1"/>
    <col min="5" max="5" width="11.28515625" style="2" customWidth="1"/>
    <col min="6" max="6" width="12.42578125" style="2" customWidth="1"/>
    <col min="7" max="7" width="29.42578125" style="1" customWidth="1"/>
    <col min="8" max="8" width="13.42578125" style="1" customWidth="1"/>
    <col min="9" max="9" width="14.7109375" style="1" customWidth="1"/>
    <col min="10" max="10" width="10.85546875" style="1" customWidth="1"/>
    <col min="11" max="11" width="49.7109375" style="1" bestFit="1" customWidth="1"/>
    <col min="12" max="16384" width="9.140625" style="1"/>
  </cols>
  <sheetData>
    <row r="1" spans="1:12" ht="19.5" customHeight="1" x14ac:dyDescent="0.25">
      <c r="A1" s="28"/>
      <c r="B1" s="80" t="s">
        <v>36</v>
      </c>
      <c r="C1" s="80"/>
      <c r="D1" s="80"/>
      <c r="E1" s="80"/>
      <c r="F1" s="80"/>
      <c r="G1" s="80"/>
      <c r="H1" s="80"/>
      <c r="I1" s="80"/>
      <c r="J1" s="80"/>
    </row>
    <row r="2" spans="1:12" ht="9.75" customHeight="1" x14ac:dyDescent="0.25">
      <c r="A2" s="28"/>
      <c r="B2" s="29"/>
      <c r="C2" s="29"/>
      <c r="D2" s="29"/>
      <c r="E2" s="29"/>
      <c r="F2" s="29"/>
      <c r="G2" s="29"/>
      <c r="H2" s="29"/>
      <c r="I2" s="29"/>
      <c r="J2" s="29"/>
    </row>
    <row r="3" spans="1:12" ht="19.5" customHeight="1" x14ac:dyDescent="0.25">
      <c r="A3" s="28"/>
      <c r="B3" s="80" t="s">
        <v>20</v>
      </c>
      <c r="C3" s="80"/>
      <c r="D3" s="80"/>
      <c r="E3" s="80"/>
      <c r="F3" s="80"/>
      <c r="G3" s="80"/>
      <c r="H3" s="80"/>
      <c r="I3" s="80"/>
      <c r="J3" s="80"/>
    </row>
    <row r="4" spans="1:12" ht="15.75" x14ac:dyDescent="0.25">
      <c r="A4" s="30"/>
      <c r="B4" s="30"/>
      <c r="C4" s="30"/>
      <c r="D4" s="30"/>
      <c r="E4" s="30"/>
      <c r="F4" s="30"/>
      <c r="G4" s="31"/>
      <c r="H4" s="31"/>
      <c r="I4" s="31"/>
      <c r="J4" s="32"/>
    </row>
    <row r="5" spans="1:12" ht="48.75" customHeight="1" x14ac:dyDescent="0.25">
      <c r="A5" s="29"/>
      <c r="B5" s="87" t="s">
        <v>19</v>
      </c>
      <c r="C5" s="88"/>
      <c r="D5" s="88"/>
      <c r="E5" s="88"/>
      <c r="F5" s="89"/>
      <c r="G5" s="90"/>
      <c r="H5" s="90"/>
      <c r="I5" s="90"/>
      <c r="J5" s="90"/>
      <c r="K5" s="12"/>
      <c r="L5" s="12"/>
    </row>
    <row r="6" spans="1:12" x14ac:dyDescent="0.2">
      <c r="A6" s="28"/>
      <c r="B6" s="28"/>
      <c r="C6" s="28"/>
      <c r="D6" s="28"/>
      <c r="E6" s="33"/>
      <c r="F6" s="33"/>
      <c r="G6" s="32"/>
      <c r="H6" s="32"/>
      <c r="I6" s="32"/>
      <c r="J6" s="34"/>
    </row>
    <row r="7" spans="1:12" x14ac:dyDescent="0.2">
      <c r="A7" s="28"/>
      <c r="B7" s="78" t="s">
        <v>39</v>
      </c>
      <c r="C7" s="79"/>
      <c r="D7" s="72"/>
      <c r="E7" s="33"/>
      <c r="F7" s="33"/>
      <c r="G7" s="32"/>
      <c r="H7" s="32"/>
      <c r="I7" s="34"/>
      <c r="J7" s="34"/>
    </row>
    <row r="8" spans="1:12" x14ac:dyDescent="0.2">
      <c r="A8" s="28"/>
      <c r="B8" s="78" t="s">
        <v>18</v>
      </c>
      <c r="C8" s="79"/>
      <c r="D8" s="72"/>
      <c r="E8" s="33"/>
      <c r="F8" s="33"/>
      <c r="G8" s="32"/>
      <c r="H8" s="32"/>
      <c r="I8" s="11"/>
      <c r="J8" s="34"/>
    </row>
    <row r="9" spans="1:12" hidden="1" x14ac:dyDescent="0.2">
      <c r="A9" s="28"/>
      <c r="B9" s="35" t="s">
        <v>10</v>
      </c>
      <c r="C9" s="35" t="s">
        <v>17</v>
      </c>
      <c r="D9" s="10"/>
      <c r="E9" s="33"/>
      <c r="F9" s="33"/>
      <c r="G9" s="32"/>
      <c r="H9" s="32"/>
      <c r="I9" s="32"/>
      <c r="J9" s="34"/>
    </row>
    <row r="10" spans="1:12" x14ac:dyDescent="0.2">
      <c r="A10" s="28"/>
      <c r="B10" s="78" t="s">
        <v>10</v>
      </c>
      <c r="C10" s="79"/>
      <c r="D10" s="10">
        <f>Base</f>
        <v>0</v>
      </c>
      <c r="E10" s="33"/>
      <c r="F10" s="33"/>
      <c r="G10" s="32"/>
      <c r="H10" s="32"/>
      <c r="I10" s="34"/>
      <c r="J10" s="34"/>
    </row>
    <row r="11" spans="1:12" hidden="1" x14ac:dyDescent="0.2">
      <c r="A11" s="28"/>
      <c r="B11" s="35" t="s">
        <v>16</v>
      </c>
      <c r="C11" s="35" t="s">
        <v>17</v>
      </c>
      <c r="D11" s="9"/>
      <c r="E11" s="33"/>
      <c r="F11" s="33"/>
      <c r="G11" s="32"/>
      <c r="H11" s="32"/>
      <c r="I11" s="32"/>
      <c r="J11" s="34"/>
    </row>
    <row r="12" spans="1:12" ht="12.75" customHeight="1" x14ac:dyDescent="0.2">
      <c r="A12" s="28"/>
      <c r="B12" s="78" t="s">
        <v>16</v>
      </c>
      <c r="C12" s="79"/>
      <c r="D12" s="9">
        <f>Rate</f>
        <v>0</v>
      </c>
      <c r="E12" s="33"/>
      <c r="F12" s="33"/>
      <c r="G12" s="32"/>
      <c r="H12" s="32"/>
      <c r="I12" s="32"/>
      <c r="J12" s="34"/>
    </row>
    <row r="13" spans="1:12" x14ac:dyDescent="0.2">
      <c r="A13" s="28"/>
      <c r="B13" s="36" t="s">
        <v>40</v>
      </c>
      <c r="C13" s="73"/>
      <c r="D13" s="7">
        <f>onshorefee</f>
        <v>0</v>
      </c>
      <c r="E13" s="33"/>
      <c r="F13" s="33"/>
      <c r="G13" s="32"/>
      <c r="H13" s="32"/>
      <c r="I13" s="32"/>
      <c r="J13" s="34"/>
    </row>
    <row r="14" spans="1:12" ht="13.5" hidden="1" customHeight="1" x14ac:dyDescent="0.2">
      <c r="A14" s="28"/>
      <c r="B14" s="37"/>
      <c r="C14" s="38">
        <f>TypeFee</f>
        <v>0</v>
      </c>
      <c r="D14" s="39"/>
      <c r="E14" s="33"/>
      <c r="F14" s="33"/>
      <c r="G14" s="32"/>
      <c r="H14" s="32"/>
      <c r="I14" s="32"/>
      <c r="J14" s="34"/>
    </row>
    <row r="15" spans="1:12" ht="9.75" hidden="1" customHeight="1" x14ac:dyDescent="0.2">
      <c r="A15" s="28"/>
      <c r="B15" s="28"/>
      <c r="C15" s="28"/>
      <c r="D15" s="28">
        <f>Base+(MW*Rate)</f>
        <v>0</v>
      </c>
      <c r="E15" s="33"/>
      <c r="F15" s="33"/>
      <c r="G15" s="32"/>
      <c r="H15" s="32"/>
      <c r="I15" s="32"/>
      <c r="J15" s="34"/>
    </row>
    <row r="16" spans="1:12" ht="12.75" customHeight="1" x14ac:dyDescent="0.2">
      <c r="A16" s="28"/>
      <c r="B16" s="28"/>
      <c r="C16" s="28"/>
      <c r="D16" s="28"/>
      <c r="E16" s="85"/>
      <c r="F16" s="33"/>
      <c r="G16" s="32"/>
      <c r="H16" s="32"/>
      <c r="I16" s="32"/>
      <c r="J16" s="34"/>
    </row>
    <row r="17" spans="1:10" ht="12.75" customHeight="1" x14ac:dyDescent="0.2">
      <c r="A17" s="28"/>
      <c r="B17" s="28"/>
      <c r="C17" s="28"/>
      <c r="D17" s="42">
        <f>D15*Fee</f>
        <v>0</v>
      </c>
      <c r="E17" s="85"/>
      <c r="F17" s="33"/>
      <c r="G17" s="32"/>
      <c r="H17" s="32"/>
      <c r="I17" s="11"/>
      <c r="J17" s="34"/>
    </row>
    <row r="18" spans="1:10" ht="12.75" customHeight="1" x14ac:dyDescent="0.2">
      <c r="A18" s="28"/>
      <c r="B18" s="40" t="s">
        <v>15</v>
      </c>
      <c r="C18" s="41"/>
      <c r="D18" s="42">
        <f>IF(D17&gt;400000, 400000, D17)</f>
        <v>0</v>
      </c>
      <c r="E18" s="33"/>
      <c r="F18" s="86"/>
      <c r="G18" s="32"/>
      <c r="H18" s="32"/>
      <c r="I18" s="11"/>
      <c r="J18" s="34"/>
    </row>
    <row r="19" spans="1:10" x14ac:dyDescent="0.2">
      <c r="A19" s="28"/>
      <c r="B19" s="40" t="s">
        <v>14</v>
      </c>
      <c r="C19" s="41"/>
      <c r="D19" s="42">
        <f>D18*0.2</f>
        <v>0</v>
      </c>
      <c r="E19" s="33"/>
      <c r="F19" s="86"/>
      <c r="G19" s="32"/>
      <c r="H19" s="32"/>
      <c r="I19" s="11"/>
      <c r="J19" s="32"/>
    </row>
    <row r="20" spans="1:10" x14ac:dyDescent="0.2">
      <c r="A20" s="28"/>
      <c r="B20" s="40" t="s">
        <v>13</v>
      </c>
      <c r="C20" s="41"/>
      <c r="D20" s="42">
        <f>D18+D19</f>
        <v>0</v>
      </c>
      <c r="E20" s="33"/>
      <c r="F20" s="86"/>
      <c r="G20" s="32"/>
      <c r="H20" s="32"/>
      <c r="I20" s="11"/>
      <c r="J20" s="32"/>
    </row>
    <row r="21" spans="1:10" x14ac:dyDescent="0.2">
      <c r="A21" s="28"/>
      <c r="B21" s="28"/>
      <c r="C21" s="28"/>
      <c r="D21" s="28"/>
      <c r="E21" s="33"/>
      <c r="F21" s="33"/>
      <c r="G21" s="32"/>
      <c r="H21" s="32" t="s">
        <v>38</v>
      </c>
      <c r="I21" s="32"/>
      <c r="J21" s="32"/>
    </row>
    <row r="22" spans="1:10" x14ac:dyDescent="0.2">
      <c r="A22" s="28"/>
      <c r="B22" s="28"/>
      <c r="C22" s="28"/>
      <c r="D22" s="28"/>
      <c r="E22" s="33"/>
      <c r="F22" s="33"/>
      <c r="G22" s="28"/>
      <c r="H22" s="81" t="s">
        <v>12</v>
      </c>
      <c r="I22" s="81"/>
      <c r="J22" s="81"/>
    </row>
    <row r="23" spans="1:10" ht="13.5" thickBot="1" x14ac:dyDescent="0.25">
      <c r="A23" s="28"/>
      <c r="B23" s="28"/>
      <c r="C23" s="81" t="s">
        <v>11</v>
      </c>
      <c r="D23" s="81"/>
      <c r="E23" s="81"/>
      <c r="F23" s="33"/>
      <c r="G23" s="28"/>
      <c r="H23" s="33"/>
      <c r="I23" s="33" t="s">
        <v>10</v>
      </c>
      <c r="J23" s="33" t="s">
        <v>9</v>
      </c>
    </row>
    <row r="24" spans="1:10" ht="12.75" customHeight="1" x14ac:dyDescent="0.2">
      <c r="A24" s="28"/>
      <c r="B24" s="28"/>
      <c r="C24" s="28"/>
      <c r="D24" s="28"/>
      <c r="E24" s="28"/>
      <c r="F24" s="33"/>
      <c r="G24" s="82" t="s">
        <v>41</v>
      </c>
      <c r="H24" s="43" t="s">
        <v>3</v>
      </c>
      <c r="I24" s="44">
        <v>30900</v>
      </c>
      <c r="J24" s="43">
        <v>189</v>
      </c>
    </row>
    <row r="25" spans="1:10" x14ac:dyDescent="0.2">
      <c r="A25" s="28"/>
      <c r="B25" s="28"/>
      <c r="C25" s="45" t="s">
        <v>8</v>
      </c>
      <c r="D25" s="45"/>
      <c r="E25" s="46">
        <v>1</v>
      </c>
      <c r="F25" s="33"/>
      <c r="G25" s="83"/>
      <c r="H25" s="47" t="s">
        <v>2</v>
      </c>
      <c r="I25" s="48">
        <v>45900</v>
      </c>
      <c r="J25" s="47">
        <v>92</v>
      </c>
    </row>
    <row r="26" spans="1:10" ht="13.5" thickBot="1" x14ac:dyDescent="0.25">
      <c r="A26" s="28"/>
      <c r="B26" s="28"/>
      <c r="C26" s="45" t="s">
        <v>7</v>
      </c>
      <c r="D26" s="45"/>
      <c r="E26" s="46">
        <v>0.75</v>
      </c>
      <c r="F26" s="33"/>
      <c r="G26" s="84"/>
      <c r="H26" s="49" t="s">
        <v>1</v>
      </c>
      <c r="I26" s="50">
        <v>123900</v>
      </c>
      <c r="J26" s="49">
        <v>40</v>
      </c>
    </row>
    <row r="27" spans="1:10" ht="12.75" customHeight="1" x14ac:dyDescent="0.2">
      <c r="A27" s="28"/>
      <c r="B27" s="28"/>
      <c r="C27" s="45" t="s">
        <v>6</v>
      </c>
      <c r="D27" s="45"/>
      <c r="E27" s="46">
        <v>1.5</v>
      </c>
      <c r="F27" s="33"/>
      <c r="G27" s="82" t="s">
        <v>42</v>
      </c>
      <c r="H27" s="43" t="s">
        <v>3</v>
      </c>
      <c r="I27" s="44">
        <v>38500</v>
      </c>
      <c r="J27" s="43">
        <v>250</v>
      </c>
    </row>
    <row r="28" spans="1:10" x14ac:dyDescent="0.2">
      <c r="A28" s="28"/>
      <c r="B28" s="28"/>
      <c r="C28" s="45" t="s">
        <v>5</v>
      </c>
      <c r="D28" s="45"/>
      <c r="E28" s="46">
        <v>0.5</v>
      </c>
      <c r="F28" s="33"/>
      <c r="G28" s="83"/>
      <c r="H28" s="47" t="s">
        <v>2</v>
      </c>
      <c r="I28" s="48">
        <v>57700</v>
      </c>
      <c r="J28" s="47">
        <v>120</v>
      </c>
    </row>
    <row r="29" spans="1:10" ht="13.5" thickBot="1" x14ac:dyDescent="0.25">
      <c r="A29" s="28"/>
      <c r="B29" s="28"/>
      <c r="C29" s="45" t="s">
        <v>4</v>
      </c>
      <c r="D29" s="45"/>
      <c r="E29" s="46">
        <v>0.4</v>
      </c>
      <c r="F29" s="33"/>
      <c r="G29" s="84"/>
      <c r="H29" s="49" t="s">
        <v>1</v>
      </c>
      <c r="I29" s="50">
        <v>157500</v>
      </c>
      <c r="J29" s="49">
        <v>52</v>
      </c>
    </row>
    <row r="30" spans="1:10" ht="12.75" customHeight="1" x14ac:dyDescent="0.2">
      <c r="A30" s="28"/>
      <c r="B30" s="28"/>
      <c r="C30" s="28"/>
      <c r="D30" s="28"/>
      <c r="E30" s="33"/>
      <c r="F30" s="33"/>
      <c r="G30" s="82" t="s">
        <v>45</v>
      </c>
      <c r="H30" s="43" t="s">
        <v>3</v>
      </c>
      <c r="I30" s="44">
        <v>24200</v>
      </c>
      <c r="J30" s="43">
        <v>139</v>
      </c>
    </row>
    <row r="31" spans="1:10" x14ac:dyDescent="0.2">
      <c r="A31" s="28"/>
      <c r="B31" s="28"/>
      <c r="C31" s="28"/>
      <c r="D31" s="28"/>
      <c r="E31" s="33"/>
      <c r="F31" s="33"/>
      <c r="G31" s="83"/>
      <c r="H31" s="47" t="s">
        <v>2</v>
      </c>
      <c r="I31" s="48">
        <v>35800</v>
      </c>
      <c r="J31" s="47">
        <v>69</v>
      </c>
    </row>
    <row r="32" spans="1:10" ht="13.5" thickBot="1" x14ac:dyDescent="0.25">
      <c r="A32" s="28"/>
      <c r="B32" s="28"/>
      <c r="C32" s="28"/>
      <c r="D32" s="28"/>
      <c r="E32" s="33"/>
      <c r="F32" s="33"/>
      <c r="G32" s="84"/>
      <c r="H32" s="49" t="s">
        <v>1</v>
      </c>
      <c r="I32" s="50">
        <v>97650</v>
      </c>
      <c r="J32" s="49">
        <v>26</v>
      </c>
    </row>
    <row r="33" spans="1:10" ht="12.75" customHeight="1" x14ac:dyDescent="0.2">
      <c r="A33" s="28"/>
      <c r="B33" s="28"/>
      <c r="C33" s="28"/>
      <c r="D33" s="28"/>
      <c r="E33" s="33"/>
      <c r="F33" s="33"/>
      <c r="G33" s="82" t="s">
        <v>44</v>
      </c>
      <c r="H33" s="43" t="s">
        <v>3</v>
      </c>
      <c r="I33" s="44">
        <v>29050</v>
      </c>
      <c r="J33" s="43">
        <v>188</v>
      </c>
    </row>
    <row r="34" spans="1:10" x14ac:dyDescent="0.2">
      <c r="A34" s="28" t="s">
        <v>0</v>
      </c>
      <c r="C34" s="28"/>
      <c r="D34" s="33"/>
      <c r="E34" s="33"/>
      <c r="F34" s="28"/>
      <c r="G34" s="83"/>
      <c r="H34" s="47" t="s">
        <v>2</v>
      </c>
      <c r="I34" s="48">
        <v>43600</v>
      </c>
      <c r="J34" s="47">
        <v>95</v>
      </c>
    </row>
    <row r="35" spans="1:10" ht="14.25" customHeight="1" thickBot="1" x14ac:dyDescent="0.25">
      <c r="A35" s="92" t="s">
        <v>47</v>
      </c>
      <c r="B35" s="92"/>
      <c r="C35" s="92"/>
      <c r="D35" s="92"/>
      <c r="E35" s="92"/>
      <c r="F35" s="68"/>
      <c r="G35" s="84"/>
      <c r="H35" s="49" t="s">
        <v>1</v>
      </c>
      <c r="I35" s="50">
        <v>121250</v>
      </c>
      <c r="J35" s="49">
        <v>37</v>
      </c>
    </row>
    <row r="36" spans="1:10" ht="12.75" customHeight="1" x14ac:dyDescent="0.2">
      <c r="A36" s="28"/>
      <c r="B36" s="28"/>
      <c r="C36" s="28"/>
      <c r="D36" s="28"/>
      <c r="E36" s="33"/>
      <c r="F36" s="33"/>
      <c r="G36" s="91" t="s">
        <v>43</v>
      </c>
      <c r="H36" s="43" t="s">
        <v>3</v>
      </c>
      <c r="I36" s="44">
        <v>29050</v>
      </c>
      <c r="J36" s="43">
        <v>189</v>
      </c>
    </row>
    <row r="37" spans="1:10" x14ac:dyDescent="0.2">
      <c r="A37" s="28"/>
      <c r="B37" s="28"/>
      <c r="C37" s="28"/>
      <c r="D37" s="28"/>
      <c r="E37" s="33"/>
      <c r="F37" s="33"/>
      <c r="G37" s="83"/>
      <c r="H37" s="47" t="s">
        <v>2</v>
      </c>
      <c r="I37" s="48">
        <v>43550</v>
      </c>
      <c r="J37" s="47">
        <v>94</v>
      </c>
    </row>
    <row r="38" spans="1:10" ht="13.5" thickBot="1" x14ac:dyDescent="0.25">
      <c r="A38" s="28"/>
      <c r="B38" s="28"/>
      <c r="C38" s="28"/>
      <c r="D38" s="28"/>
      <c r="E38" s="33"/>
      <c r="F38" s="33"/>
      <c r="G38" s="84"/>
      <c r="H38" s="49" t="s">
        <v>1</v>
      </c>
      <c r="I38" s="50">
        <v>121200</v>
      </c>
      <c r="J38" s="49">
        <v>36</v>
      </c>
    </row>
    <row r="39" spans="1:10" x14ac:dyDescent="0.2">
      <c r="A39" s="28"/>
      <c r="B39" s="28"/>
      <c r="G39" s="91" t="s">
        <v>46</v>
      </c>
      <c r="H39" s="43" t="s">
        <v>3</v>
      </c>
      <c r="I39" s="44">
        <v>18700</v>
      </c>
      <c r="J39" s="43">
        <v>110</v>
      </c>
    </row>
    <row r="40" spans="1:10" x14ac:dyDescent="0.2">
      <c r="A40" s="28"/>
      <c r="B40" s="28"/>
      <c r="G40" s="83"/>
      <c r="H40" s="47" t="s">
        <v>2</v>
      </c>
      <c r="I40" s="48">
        <v>28100</v>
      </c>
      <c r="J40" s="47">
        <v>59</v>
      </c>
    </row>
    <row r="41" spans="1:10" ht="13.5" thickBot="1" x14ac:dyDescent="0.25">
      <c r="A41" s="28"/>
      <c r="B41" s="28"/>
      <c r="C41" s="28"/>
      <c r="D41" s="28"/>
      <c r="E41" s="33"/>
      <c r="F41" s="33"/>
      <c r="G41" s="84"/>
      <c r="H41" s="49" t="s">
        <v>1</v>
      </c>
      <c r="I41" s="50">
        <v>79900</v>
      </c>
      <c r="J41" s="49">
        <v>16</v>
      </c>
    </row>
    <row r="42" spans="1:10" x14ac:dyDescent="0.2">
      <c r="A42" s="28"/>
      <c r="B42" s="28"/>
      <c r="C42" s="28"/>
      <c r="D42" s="28"/>
      <c r="E42" s="33"/>
      <c r="F42" s="33"/>
      <c r="G42" s="28"/>
      <c r="H42" s="28"/>
      <c r="I42" s="28"/>
      <c r="J42" s="28"/>
    </row>
    <row r="43" spans="1:10" x14ac:dyDescent="0.2">
      <c r="A43" s="28"/>
      <c r="B43" s="28"/>
      <c r="H43" s="28"/>
      <c r="I43" s="28"/>
      <c r="J43" s="28"/>
    </row>
    <row r="44" spans="1:10" x14ac:dyDescent="0.2">
      <c r="A44" s="28"/>
      <c r="B44" s="28"/>
      <c r="H44" s="28"/>
      <c r="I44" s="28"/>
      <c r="J44" s="28"/>
    </row>
    <row r="45" spans="1:10" x14ac:dyDescent="0.2">
      <c r="A45" s="28"/>
      <c r="B45" s="28"/>
      <c r="C45" s="28"/>
      <c r="D45" s="28"/>
      <c r="E45" s="33"/>
      <c r="F45" s="33"/>
      <c r="G45" s="28"/>
      <c r="H45" s="28"/>
      <c r="I45" s="28"/>
      <c r="J45" s="28"/>
    </row>
    <row r="46" spans="1:10" x14ac:dyDescent="0.2">
      <c r="A46" s="28"/>
      <c r="B46" s="28"/>
      <c r="C46" s="28"/>
      <c r="D46" s="28"/>
      <c r="E46" s="33"/>
      <c r="F46" s="33"/>
      <c r="G46" s="28"/>
      <c r="H46" s="28"/>
      <c r="I46" s="28"/>
      <c r="J46" s="28"/>
    </row>
    <row r="47" spans="1:10" x14ac:dyDescent="0.2">
      <c r="A47" s="28"/>
      <c r="B47" s="28"/>
      <c r="C47" s="28"/>
      <c r="D47" s="28"/>
      <c r="E47" s="33"/>
      <c r="F47" s="33"/>
      <c r="G47" s="28"/>
      <c r="H47" s="28"/>
      <c r="I47" s="28"/>
      <c r="J47" s="28"/>
    </row>
  </sheetData>
  <sheetProtection sheet="1" objects="1" scenarios="1"/>
  <mergeCells count="19">
    <mergeCell ref="G33:G35"/>
    <mergeCell ref="G39:G41"/>
    <mergeCell ref="A35:E35"/>
    <mergeCell ref="G36:G38"/>
    <mergeCell ref="B12:C12"/>
    <mergeCell ref="B1:J1"/>
    <mergeCell ref="B5:F5"/>
    <mergeCell ref="G5:J5"/>
    <mergeCell ref="B7:C7"/>
    <mergeCell ref="B8:C8"/>
    <mergeCell ref="B10:C10"/>
    <mergeCell ref="B3:J3"/>
    <mergeCell ref="H22:J22"/>
    <mergeCell ref="G30:G32"/>
    <mergeCell ref="C23:E23"/>
    <mergeCell ref="E16:E17"/>
    <mergeCell ref="G27:G29"/>
    <mergeCell ref="F18:F20"/>
    <mergeCell ref="G24:G26"/>
  </mergeCells>
  <conditionalFormatting sqref="I8 I18 D17:D18">
    <cfRule type="cellIs" dxfId="2" priority="1" stopIfTrue="1" operator="greaterThanOrEqual">
      <formula>400000</formula>
    </cfRule>
  </conditionalFormatting>
  <conditionalFormatting sqref="F18:F20">
    <cfRule type="cellIs" dxfId="1" priority="2" stopIfTrue="1" operator="equal">
      <formula>0</formula>
    </cfRule>
  </conditionalFormatting>
  <dataValidations count="5">
    <dataValidation type="list" allowBlank="1" showInputMessage="1" showErrorMessage="1" sqref="C13">
      <formula1>$C$25:$C$29</formula1>
    </dataValidation>
    <dataValidation allowBlank="1" showInputMessage="1" showErrorMessage="1" promptTitle="MW" prompt="Select the Total MW or the MW Increase/Decrease as applicable" sqref="D8"/>
    <dataValidation type="list" allowBlank="1" showInputMessage="1" showErrorMessage="1" sqref="C14">
      <formula1>#REF!</formula1>
    </dataValidation>
    <dataValidation type="list" allowBlank="1" showInputMessage="1" showErrorMessage="1" promptTitle="Zone" prompt="Select the Zone of the Location" sqref="I7">
      <formula1>"Zone A, Zone B, Zone C"</formula1>
    </dataValidation>
    <dataValidation type="list" allowBlank="1" showInputMessage="1" showErrorMessage="1" promptTitle="Zone" prompt="Select the Zone of the Location" sqref="D7">
      <formula1>"NGET1, NGET2, SPT1,SPT2, SPT3, SHET1"</formula1>
    </dataValidation>
  </dataValidations>
  <hyperlinks>
    <hyperlink ref="A35" r:id="rId1"/>
  </hyperlinks>
  <pageMargins left="0.75" right="0.75" top="1" bottom="1" header="0.5" footer="0.5"/>
  <pageSetup paperSize="9" scale="90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0079C1"/>
    <pageSetUpPr fitToPage="1"/>
  </sheetPr>
  <dimension ref="A1:K42"/>
  <sheetViews>
    <sheetView showGridLines="0" showRowColHeaders="0" zoomScale="95" workbookViewId="0">
      <selection activeCell="A5" sqref="A5"/>
    </sheetView>
  </sheetViews>
  <sheetFormatPr defaultRowHeight="12.75" x14ac:dyDescent="0.2"/>
  <cols>
    <col min="1" max="1" width="4.7109375" style="2" customWidth="1"/>
    <col min="2" max="2" width="27.7109375" style="1" customWidth="1"/>
    <col min="3" max="3" width="25.7109375" style="1" customWidth="1"/>
    <col min="4" max="4" width="20.28515625" style="1" bestFit="1" customWidth="1"/>
    <col min="5" max="5" width="9.140625" style="1"/>
    <col min="6" max="6" width="39.28515625" style="1" bestFit="1" customWidth="1"/>
    <col min="7" max="7" width="18.85546875" style="1" bestFit="1" customWidth="1"/>
    <col min="8" max="10" width="9.140625" style="1"/>
    <col min="11" max="11" width="9.42578125" style="1" bestFit="1" customWidth="1"/>
    <col min="12" max="16384" width="9.140625" style="1"/>
  </cols>
  <sheetData>
    <row r="1" spans="1:9" ht="19.5" customHeight="1" x14ac:dyDescent="0.25">
      <c r="A1" s="105" t="s">
        <v>36</v>
      </c>
      <c r="B1" s="105"/>
      <c r="C1" s="105"/>
      <c r="D1" s="105"/>
      <c r="E1" s="105"/>
      <c r="F1" s="105"/>
      <c r="G1" s="105"/>
      <c r="H1" s="105"/>
      <c r="I1" s="105"/>
    </row>
    <row r="2" spans="1:9" ht="9.75" customHeight="1" x14ac:dyDescent="0.25">
      <c r="A2" s="13"/>
      <c r="B2" s="13"/>
      <c r="C2" s="13"/>
      <c r="D2" s="13"/>
      <c r="E2" s="13"/>
    </row>
    <row r="3" spans="1:9" ht="19.5" customHeight="1" x14ac:dyDescent="0.25">
      <c r="A3" s="105" t="s">
        <v>27</v>
      </c>
      <c r="B3" s="105"/>
      <c r="C3" s="105"/>
      <c r="D3" s="105"/>
      <c r="E3" s="105"/>
      <c r="F3" s="105"/>
      <c r="G3" s="105"/>
      <c r="H3" s="105"/>
      <c r="I3" s="105"/>
    </row>
    <row r="4" spans="1:9" ht="15.75" x14ac:dyDescent="0.25">
      <c r="A4" s="14"/>
      <c r="B4" s="14"/>
      <c r="C4" s="14"/>
      <c r="D4" s="14"/>
    </row>
    <row r="5" spans="1:9" ht="48.75" customHeight="1" x14ac:dyDescent="0.25">
      <c r="A5" s="13"/>
      <c r="B5" s="109" t="s">
        <v>26</v>
      </c>
      <c r="C5" s="110"/>
      <c r="D5" s="110"/>
      <c r="E5" s="111"/>
      <c r="F5" s="12"/>
      <c r="G5" s="12"/>
    </row>
    <row r="6" spans="1:9" x14ac:dyDescent="0.2">
      <c r="E6" s="2"/>
      <c r="F6" s="107"/>
      <c r="G6" s="107"/>
    </row>
    <row r="7" spans="1:9" x14ac:dyDescent="0.2">
      <c r="B7" s="100" t="s">
        <v>39</v>
      </c>
      <c r="C7" s="101"/>
      <c r="D7" s="72"/>
      <c r="E7" s="2"/>
      <c r="F7" s="16"/>
      <c r="G7" s="16"/>
    </row>
    <row r="8" spans="1:9" x14ac:dyDescent="0.2">
      <c r="B8" s="100" t="s">
        <v>25</v>
      </c>
      <c r="C8" s="101"/>
      <c r="D8" s="27">
        <f>offshoresite</f>
        <v>0</v>
      </c>
      <c r="E8" s="2"/>
      <c r="F8" s="16"/>
      <c r="G8" s="16"/>
    </row>
    <row r="9" spans="1:9" ht="12.75" hidden="1" customHeight="1" x14ac:dyDescent="0.2">
      <c r="B9" s="1" t="s">
        <v>24</v>
      </c>
      <c r="D9" s="26"/>
      <c r="E9" s="2"/>
      <c r="F9" s="16"/>
      <c r="G9" s="16"/>
    </row>
    <row r="10" spans="1:9" x14ac:dyDescent="0.2">
      <c r="B10" s="100" t="s">
        <v>23</v>
      </c>
      <c r="C10" s="101"/>
      <c r="D10" s="72"/>
      <c r="E10" s="2"/>
      <c r="F10" s="98"/>
      <c r="G10" s="99"/>
    </row>
    <row r="11" spans="1:9" x14ac:dyDescent="0.2">
      <c r="B11" s="8" t="s">
        <v>40</v>
      </c>
      <c r="C11" s="74"/>
      <c r="D11" s="25">
        <f>offshoreentryfee</f>
        <v>0</v>
      </c>
      <c r="E11" s="2"/>
      <c r="F11" s="108"/>
      <c r="G11" s="99"/>
    </row>
    <row r="12" spans="1:9" ht="27.75" hidden="1" customHeight="1" x14ac:dyDescent="0.2">
      <c r="B12" s="22"/>
      <c r="C12" s="18">
        <f>OffshoreTypeFee</f>
        <v>0</v>
      </c>
      <c r="D12" s="24"/>
      <c r="E12" s="2"/>
      <c r="F12" s="4"/>
      <c r="G12" s="17"/>
    </row>
    <row r="13" spans="1:9" ht="27.75" hidden="1" customHeight="1" x14ac:dyDescent="0.2">
      <c r="B13" s="22"/>
      <c r="C13" s="16"/>
      <c r="D13" s="23">
        <f>D8*platform</f>
        <v>0</v>
      </c>
      <c r="E13" s="2"/>
      <c r="F13" s="4"/>
      <c r="G13" s="17"/>
    </row>
    <row r="14" spans="1:9" ht="27.75" hidden="1" customHeight="1" x14ac:dyDescent="0.2">
      <c r="B14" s="22"/>
      <c r="C14" s="16"/>
      <c r="D14" s="7"/>
      <c r="E14" s="2"/>
      <c r="F14" s="4"/>
      <c r="G14" s="17"/>
    </row>
    <row r="15" spans="1:9" x14ac:dyDescent="0.2">
      <c r="D15" s="6">
        <f>D13*offshoreapplicationfee</f>
        <v>0</v>
      </c>
      <c r="E15" s="2"/>
      <c r="F15" s="16"/>
      <c r="G15" s="16"/>
    </row>
    <row r="16" spans="1:9" x14ac:dyDescent="0.2">
      <c r="D16" s="21"/>
      <c r="E16" s="2"/>
      <c r="F16" s="16"/>
      <c r="G16" s="16"/>
    </row>
    <row r="17" spans="2:11" x14ac:dyDescent="0.2">
      <c r="B17" s="100" t="s">
        <v>15</v>
      </c>
      <c r="C17" s="101"/>
      <c r="D17" s="6">
        <f>IF(D15&gt;400000, 400000, D15)</f>
        <v>0</v>
      </c>
      <c r="E17" s="2"/>
      <c r="F17" s="20"/>
      <c r="G17" s="106"/>
    </row>
    <row r="18" spans="2:11" ht="12.75" customHeight="1" x14ac:dyDescent="0.2">
      <c r="B18" s="100" t="s">
        <v>14</v>
      </c>
      <c r="C18" s="101"/>
      <c r="D18" s="6">
        <f>D17*0.2</f>
        <v>0</v>
      </c>
      <c r="E18" s="2"/>
      <c r="F18" s="19"/>
      <c r="G18" s="106"/>
    </row>
    <row r="19" spans="2:11" x14ac:dyDescent="0.2">
      <c r="B19" s="100" t="s">
        <v>13</v>
      </c>
      <c r="C19" s="101"/>
      <c r="D19" s="6">
        <f>D17+D18</f>
        <v>0</v>
      </c>
      <c r="E19" s="2"/>
      <c r="F19" s="98"/>
      <c r="G19" s="99"/>
    </row>
    <row r="20" spans="2:11" ht="12.75" customHeight="1" x14ac:dyDescent="0.2">
      <c r="E20" s="2"/>
      <c r="F20" s="98"/>
      <c r="G20" s="99"/>
    </row>
    <row r="21" spans="2:11" ht="12.75" customHeight="1" x14ac:dyDescent="0.2">
      <c r="E21" s="2"/>
    </row>
    <row r="22" spans="2:11" x14ac:dyDescent="0.2">
      <c r="F22" s="16"/>
      <c r="G22" s="3"/>
    </row>
    <row r="23" spans="2:11" ht="12.75" customHeight="1" x14ac:dyDescent="0.2">
      <c r="B23" s="93" t="s">
        <v>11</v>
      </c>
      <c r="C23" s="93"/>
      <c r="D23" s="93"/>
      <c r="F23" s="93" t="s">
        <v>22</v>
      </c>
      <c r="G23" s="93"/>
    </row>
    <row r="24" spans="2:11" ht="13.5" thickBot="1" x14ac:dyDescent="0.25">
      <c r="G24" s="2" t="s">
        <v>21</v>
      </c>
      <c r="K24" s="69"/>
    </row>
    <row r="25" spans="2:11" ht="12.75" customHeight="1" x14ac:dyDescent="0.2">
      <c r="B25" s="15" t="s">
        <v>8</v>
      </c>
      <c r="C25" s="15"/>
      <c r="D25" s="5">
        <v>1</v>
      </c>
      <c r="F25" s="94" t="s">
        <v>41</v>
      </c>
      <c r="G25" s="96">
        <v>84150</v>
      </c>
      <c r="K25" s="69"/>
    </row>
    <row r="26" spans="2:11" ht="12.75" customHeight="1" thickBot="1" x14ac:dyDescent="0.25">
      <c r="B26" s="15" t="s">
        <v>7</v>
      </c>
      <c r="C26" s="15"/>
      <c r="D26" s="5">
        <v>0.75</v>
      </c>
      <c r="F26" s="95"/>
      <c r="G26" s="97"/>
      <c r="K26" s="16"/>
    </row>
    <row r="27" spans="2:11" ht="12.75" customHeight="1" x14ac:dyDescent="0.2">
      <c r="B27" s="15" t="s">
        <v>6</v>
      </c>
      <c r="C27" s="15"/>
      <c r="D27" s="5">
        <v>1.5</v>
      </c>
      <c r="F27" s="94" t="s">
        <v>42</v>
      </c>
      <c r="G27" s="96">
        <v>117450</v>
      </c>
      <c r="K27" s="69"/>
    </row>
    <row r="28" spans="2:11" ht="12.75" customHeight="1" thickBot="1" x14ac:dyDescent="0.25">
      <c r="B28" s="103"/>
      <c r="C28" s="103"/>
      <c r="D28" s="5"/>
      <c r="F28" s="95"/>
      <c r="G28" s="97"/>
      <c r="K28" s="69"/>
    </row>
    <row r="29" spans="2:11" ht="12.75" customHeight="1" x14ac:dyDescent="0.2">
      <c r="B29" s="103"/>
      <c r="C29" s="103"/>
      <c r="D29" s="5"/>
      <c r="F29" s="94" t="s">
        <v>45</v>
      </c>
      <c r="G29" s="96">
        <v>48250</v>
      </c>
      <c r="K29" s="16"/>
    </row>
    <row r="30" spans="2:11" ht="12.75" customHeight="1" thickBot="1" x14ac:dyDescent="0.25">
      <c r="F30" s="95"/>
      <c r="G30" s="104" t="s">
        <v>2</v>
      </c>
      <c r="K30" s="69"/>
    </row>
    <row r="31" spans="2:11" ht="12.75" customHeight="1" x14ac:dyDescent="0.2">
      <c r="F31" s="94" t="s">
        <v>44</v>
      </c>
      <c r="G31" s="96">
        <v>83000</v>
      </c>
      <c r="K31" s="69"/>
    </row>
    <row r="32" spans="2:11" ht="13.5" customHeight="1" thickBot="1" x14ac:dyDescent="0.25">
      <c r="F32" s="95"/>
      <c r="G32" s="97" t="s">
        <v>2</v>
      </c>
      <c r="K32" s="16"/>
    </row>
    <row r="33" spans="2:11" ht="26.25" customHeight="1" thickBot="1" x14ac:dyDescent="0.25">
      <c r="F33" s="70" t="s">
        <v>43</v>
      </c>
      <c r="G33" s="51">
        <v>83000</v>
      </c>
      <c r="K33" s="69"/>
    </row>
    <row r="34" spans="2:11" ht="25.5" x14ac:dyDescent="0.2">
      <c r="F34" s="70" t="s">
        <v>46</v>
      </c>
      <c r="G34" s="51">
        <v>46850</v>
      </c>
      <c r="K34" s="69"/>
    </row>
    <row r="35" spans="2:11" ht="12.75" customHeight="1" x14ac:dyDescent="0.2">
      <c r="K35" s="16"/>
    </row>
    <row r="36" spans="2:11" x14ac:dyDescent="0.2">
      <c r="K36" s="71"/>
    </row>
    <row r="37" spans="2:11" x14ac:dyDescent="0.2">
      <c r="K37" s="71"/>
    </row>
    <row r="38" spans="2:11" ht="12.75" customHeight="1" x14ac:dyDescent="0.2">
      <c r="K38" s="16"/>
    </row>
    <row r="39" spans="2:11" x14ac:dyDescent="0.2">
      <c r="K39" s="71"/>
    </row>
    <row r="40" spans="2:11" x14ac:dyDescent="0.2">
      <c r="K40" s="71"/>
    </row>
    <row r="41" spans="2:11" x14ac:dyDescent="0.2">
      <c r="D41" s="2"/>
      <c r="E41" s="2"/>
      <c r="K41" s="16"/>
    </row>
    <row r="42" spans="2:11" x14ac:dyDescent="0.2">
      <c r="B42" s="102"/>
      <c r="C42" s="102"/>
      <c r="D42" s="102"/>
      <c r="E42" s="102"/>
      <c r="F42" s="102"/>
    </row>
  </sheetData>
  <sheetProtection algorithmName="SHA-512" hashValue="H9GuMQxweN7qNLNC7T+YvfH0SyWOnBJThNhjt+tYZnzPrJSU1QZSwNvDRGi4LopWNFDXojNZgRkAyKl5JEtRsQ==" saltValue="Hiuttx+05d0UM42v2X3dgg==" spinCount="100000" sheet="1" objects="1" scenarios="1"/>
  <mergeCells count="28">
    <mergeCell ref="A1:I1"/>
    <mergeCell ref="G17:G18"/>
    <mergeCell ref="F6:G6"/>
    <mergeCell ref="F10:F11"/>
    <mergeCell ref="G10:G11"/>
    <mergeCell ref="B7:C7"/>
    <mergeCell ref="B8:C8"/>
    <mergeCell ref="B10:C10"/>
    <mergeCell ref="B5:E5"/>
    <mergeCell ref="A3:I3"/>
    <mergeCell ref="B17:C17"/>
    <mergeCell ref="B18:C18"/>
    <mergeCell ref="B42:F42"/>
    <mergeCell ref="B29:C29"/>
    <mergeCell ref="B28:C28"/>
    <mergeCell ref="G29:G30"/>
    <mergeCell ref="F29:F30"/>
    <mergeCell ref="F27:F28"/>
    <mergeCell ref="G27:G28"/>
    <mergeCell ref="F31:F32"/>
    <mergeCell ref="G31:G32"/>
    <mergeCell ref="B23:D23"/>
    <mergeCell ref="F25:F26"/>
    <mergeCell ref="G25:G26"/>
    <mergeCell ref="F23:G23"/>
    <mergeCell ref="F19:F20"/>
    <mergeCell ref="G19:G20"/>
    <mergeCell ref="B19:C19"/>
  </mergeCells>
  <conditionalFormatting sqref="D17 D8">
    <cfRule type="cellIs" dxfId="0" priority="1" stopIfTrue="1" operator="greaterThanOrEqual">
      <formula>400000</formula>
    </cfRule>
  </conditionalFormatting>
  <dataValidations count="2">
    <dataValidation type="list" allowBlank="1" showInputMessage="1" showErrorMessage="1" sqref="C11">
      <formula1>$B$25:$B$27</formula1>
    </dataValidation>
    <dataValidation type="list" allowBlank="1" showInputMessage="1" showErrorMessage="1" promptTitle="Zone" prompt="Select the Zone of the Location" sqref="D7">
      <formula1>"NGET1, NGET2, SPT1,SPT2, SPT3, SHET1"</formula1>
    </dataValidation>
  </dataValidations>
  <pageMargins left="0.75" right="0.75" top="1" bottom="1" header="0.5" footer="0.5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5BCBF5"/>
    <pageSetUpPr fitToPage="1"/>
  </sheetPr>
  <dimension ref="A1:P40"/>
  <sheetViews>
    <sheetView showGridLines="0" showRowColHeaders="0" zoomScale="95" workbookViewId="0">
      <selection activeCell="C50" sqref="C50"/>
    </sheetView>
  </sheetViews>
  <sheetFormatPr defaultRowHeight="12.75" x14ac:dyDescent="0.2"/>
  <cols>
    <col min="1" max="1" width="4.7109375" style="33" customWidth="1"/>
    <col min="2" max="2" width="33.7109375" style="28" customWidth="1"/>
    <col min="3" max="3" width="35.28515625" style="28" customWidth="1"/>
    <col min="4" max="4" width="7.7109375" style="28" customWidth="1"/>
    <col min="5" max="16" width="11.5703125" style="28" customWidth="1"/>
    <col min="17" max="16384" width="9.140625" style="28"/>
  </cols>
  <sheetData>
    <row r="1" spans="1:16" ht="19.5" customHeight="1" x14ac:dyDescent="0.25">
      <c r="A1" s="80" t="s">
        <v>37</v>
      </c>
      <c r="B1" s="80"/>
      <c r="C1" s="80"/>
      <c r="D1" s="80"/>
      <c r="E1" s="80"/>
      <c r="F1" s="80"/>
      <c r="G1" s="80"/>
      <c r="H1" s="80"/>
      <c r="I1" s="80"/>
      <c r="J1" s="80"/>
    </row>
    <row r="2" spans="1:16" ht="9.75" customHeight="1" x14ac:dyDescent="0.25">
      <c r="A2" s="29"/>
      <c r="B2" s="29"/>
      <c r="C2" s="29"/>
      <c r="D2" s="29"/>
      <c r="E2" s="29"/>
      <c r="F2" s="29"/>
    </row>
    <row r="3" spans="1:16" ht="19.5" customHeight="1" x14ac:dyDescent="0.25">
      <c r="A3" s="80" t="s">
        <v>35</v>
      </c>
      <c r="B3" s="80"/>
      <c r="C3" s="80"/>
      <c r="D3" s="80"/>
      <c r="E3" s="80"/>
      <c r="F3" s="80"/>
      <c r="G3" s="80"/>
      <c r="H3" s="80"/>
      <c r="I3" s="80"/>
      <c r="J3" s="80"/>
    </row>
    <row r="4" spans="1:16" ht="12.75" customHeight="1" x14ac:dyDescent="0.2">
      <c r="E4" s="33"/>
      <c r="F4" s="33"/>
    </row>
    <row r="5" spans="1:16" ht="12.75" customHeight="1" x14ac:dyDescent="0.2">
      <c r="B5" s="52" t="s">
        <v>39</v>
      </c>
      <c r="C5" s="75"/>
      <c r="E5" s="33"/>
      <c r="F5" s="33"/>
    </row>
    <row r="6" spans="1:16" ht="12.75" customHeight="1" x14ac:dyDescent="0.2">
      <c r="B6" s="52" t="s">
        <v>18</v>
      </c>
      <c r="C6" s="76"/>
      <c r="E6" s="33"/>
      <c r="F6" s="33"/>
    </row>
    <row r="7" spans="1:16" x14ac:dyDescent="0.2">
      <c r="B7" s="52" t="s">
        <v>40</v>
      </c>
      <c r="C7" s="77"/>
      <c r="E7" s="33"/>
      <c r="F7" s="33"/>
    </row>
    <row r="8" spans="1:16" ht="12.75" customHeight="1" x14ac:dyDescent="0.2">
      <c r="E8" s="33"/>
      <c r="F8" s="33"/>
    </row>
    <row r="9" spans="1:16" ht="12.75" customHeight="1" x14ac:dyDescent="0.2">
      <c r="B9" s="52" t="s">
        <v>15</v>
      </c>
      <c r="C9" s="67"/>
      <c r="E9" s="33"/>
      <c r="F9" s="33"/>
    </row>
    <row r="10" spans="1:16" ht="12.75" customHeight="1" x14ac:dyDescent="0.2">
      <c r="B10" s="52" t="s">
        <v>14</v>
      </c>
      <c r="C10" s="42">
        <f>ExitFee*0.2</f>
        <v>0</v>
      </c>
      <c r="E10" s="33"/>
      <c r="F10" s="33"/>
    </row>
    <row r="11" spans="1:16" ht="12.75" customHeight="1" x14ac:dyDescent="0.2">
      <c r="B11" s="52" t="s">
        <v>13</v>
      </c>
      <c r="C11" s="42">
        <f>ExitFee+VAT</f>
        <v>0</v>
      </c>
      <c r="E11" s="33"/>
      <c r="F11" s="33"/>
    </row>
    <row r="12" spans="1:16" ht="12.75" customHeight="1" x14ac:dyDescent="0.2">
      <c r="B12" s="53"/>
      <c r="C12" s="54"/>
      <c r="E12" s="33"/>
      <c r="F12" s="33"/>
    </row>
    <row r="13" spans="1:16" ht="12.75" customHeight="1" x14ac:dyDescent="0.2">
      <c r="B13" s="53"/>
      <c r="C13" s="54"/>
      <c r="E13" s="33"/>
      <c r="F13" s="33"/>
    </row>
    <row r="14" spans="1:16" ht="12.75" customHeight="1" x14ac:dyDescent="0.2"/>
    <row r="15" spans="1:16" ht="12.75" customHeight="1" thickBot="1" x14ac:dyDescent="0.25">
      <c r="E15" s="33"/>
      <c r="F15" s="33"/>
    </row>
    <row r="16" spans="1:16" ht="30.75" customHeight="1" thickBot="1" x14ac:dyDescent="0.25">
      <c r="D16" s="55"/>
      <c r="E16" s="112" t="s">
        <v>46</v>
      </c>
      <c r="F16" s="113"/>
      <c r="G16" s="112" t="s">
        <v>43</v>
      </c>
      <c r="H16" s="113"/>
      <c r="I16" s="112" t="s">
        <v>44</v>
      </c>
      <c r="J16" s="113"/>
      <c r="K16" s="112" t="s">
        <v>45</v>
      </c>
      <c r="L16" s="113"/>
      <c r="M16" s="112" t="s">
        <v>42</v>
      </c>
      <c r="N16" s="113"/>
      <c r="O16" s="112" t="s">
        <v>41</v>
      </c>
      <c r="P16" s="113"/>
    </row>
    <row r="17" spans="2:16" ht="13.5" thickBot="1" x14ac:dyDescent="0.25">
      <c r="D17" s="55"/>
      <c r="E17" s="56" t="s">
        <v>34</v>
      </c>
      <c r="F17" s="57" t="s">
        <v>33</v>
      </c>
      <c r="G17" s="56" t="s">
        <v>34</v>
      </c>
      <c r="H17" s="57" t="s">
        <v>33</v>
      </c>
      <c r="I17" s="56" t="s">
        <v>34</v>
      </c>
      <c r="J17" s="57" t="s">
        <v>33</v>
      </c>
      <c r="K17" s="56" t="s">
        <v>34</v>
      </c>
      <c r="L17" s="57" t="s">
        <v>33</v>
      </c>
      <c r="M17" s="56" t="s">
        <v>34</v>
      </c>
      <c r="N17" s="57" t="s">
        <v>33</v>
      </c>
      <c r="O17" s="56" t="s">
        <v>34</v>
      </c>
      <c r="P17" s="57" t="s">
        <v>33</v>
      </c>
    </row>
    <row r="18" spans="2:16" ht="12.75" customHeight="1" x14ac:dyDescent="0.2">
      <c r="B18" s="58" t="s">
        <v>32</v>
      </c>
      <c r="C18" s="58"/>
      <c r="D18" s="59"/>
      <c r="E18" s="60">
        <v>37500</v>
      </c>
      <c r="F18" s="61">
        <v>41700</v>
      </c>
      <c r="G18" s="60">
        <v>41300</v>
      </c>
      <c r="H18" s="61">
        <v>56800</v>
      </c>
      <c r="I18" s="60">
        <v>38650</v>
      </c>
      <c r="J18" s="61">
        <v>58950</v>
      </c>
      <c r="K18" s="60">
        <v>25250</v>
      </c>
      <c r="L18" s="61">
        <v>38650</v>
      </c>
      <c r="M18" s="60">
        <v>37600</v>
      </c>
      <c r="N18" s="61">
        <v>63100</v>
      </c>
      <c r="O18" s="60">
        <v>30700</v>
      </c>
      <c r="P18" s="61">
        <v>55700</v>
      </c>
    </row>
    <row r="19" spans="2:16" ht="12.75" customHeight="1" x14ac:dyDescent="0.2">
      <c r="B19" s="58" t="s">
        <v>7</v>
      </c>
      <c r="C19" s="58"/>
      <c r="D19" s="59"/>
      <c r="E19" s="60">
        <v>30950</v>
      </c>
      <c r="F19" s="61">
        <v>36800</v>
      </c>
      <c r="G19" s="60">
        <v>33650</v>
      </c>
      <c r="H19" s="61">
        <v>47750</v>
      </c>
      <c r="I19" s="60">
        <v>33700</v>
      </c>
      <c r="J19" s="61">
        <v>48150</v>
      </c>
      <c r="K19" s="60">
        <v>20300</v>
      </c>
      <c r="L19" s="61">
        <v>27850</v>
      </c>
      <c r="M19" s="60">
        <v>29200</v>
      </c>
      <c r="N19" s="61">
        <v>45450</v>
      </c>
      <c r="O19" s="60">
        <v>84150</v>
      </c>
      <c r="P19" s="61">
        <v>12150</v>
      </c>
    </row>
    <row r="20" spans="2:16" ht="12.75" customHeight="1" x14ac:dyDescent="0.2">
      <c r="B20" s="58" t="s">
        <v>31</v>
      </c>
      <c r="C20" s="58"/>
      <c r="D20" s="59"/>
      <c r="E20" s="116">
        <v>3100</v>
      </c>
      <c r="F20" s="115"/>
      <c r="G20" s="116">
        <v>3350</v>
      </c>
      <c r="H20" s="115"/>
      <c r="I20" s="116">
        <v>3650</v>
      </c>
      <c r="J20" s="115"/>
      <c r="K20" s="116">
        <v>1150</v>
      </c>
      <c r="L20" s="115"/>
      <c r="M20" s="116">
        <v>1600</v>
      </c>
      <c r="N20" s="115"/>
      <c r="O20" s="114">
        <v>1100</v>
      </c>
      <c r="P20" s="115"/>
    </row>
    <row r="21" spans="2:16" ht="12.75" customHeight="1" x14ac:dyDescent="0.2">
      <c r="B21" s="58" t="s">
        <v>30</v>
      </c>
      <c r="C21" s="58"/>
      <c r="D21" s="62"/>
      <c r="E21" s="116">
        <v>10650</v>
      </c>
      <c r="F21" s="115"/>
      <c r="G21" s="116">
        <v>11700</v>
      </c>
      <c r="H21" s="115"/>
      <c r="I21" s="116">
        <v>11650</v>
      </c>
      <c r="J21" s="115"/>
      <c r="K21" s="116">
        <v>5800</v>
      </c>
      <c r="L21" s="115"/>
      <c r="M21" s="116">
        <v>10250</v>
      </c>
      <c r="N21" s="115"/>
      <c r="O21" s="116">
        <v>7650</v>
      </c>
      <c r="P21" s="115"/>
    </row>
    <row r="22" spans="2:16" ht="12.75" customHeight="1" x14ac:dyDescent="0.2">
      <c r="B22" s="58" t="s">
        <v>29</v>
      </c>
      <c r="C22" s="58"/>
      <c r="D22" s="62"/>
      <c r="E22" s="116">
        <v>21450</v>
      </c>
      <c r="F22" s="115"/>
      <c r="G22" s="116">
        <v>28050</v>
      </c>
      <c r="H22" s="115"/>
      <c r="I22" s="116">
        <v>37000</v>
      </c>
      <c r="J22" s="115"/>
      <c r="K22" s="116">
        <v>22750</v>
      </c>
      <c r="L22" s="115"/>
      <c r="M22" s="116">
        <v>29400</v>
      </c>
      <c r="N22" s="115"/>
      <c r="O22" s="116">
        <v>13150</v>
      </c>
      <c r="P22" s="115"/>
    </row>
    <row r="23" spans="2:16" ht="12.75" customHeight="1" x14ac:dyDescent="0.2">
      <c r="E23" s="33"/>
      <c r="F23" s="33"/>
      <c r="G23" s="63"/>
      <c r="H23" s="64"/>
      <c r="I23" s="33"/>
      <c r="J23" s="33"/>
    </row>
    <row r="24" spans="2:16" x14ac:dyDescent="0.2">
      <c r="B24" s="28" t="s">
        <v>28</v>
      </c>
      <c r="G24" s="65"/>
      <c r="H24" s="47"/>
    </row>
    <row r="25" spans="2:16" x14ac:dyDescent="0.2">
      <c r="G25" s="65"/>
      <c r="H25" s="47"/>
    </row>
    <row r="26" spans="2:16" x14ac:dyDescent="0.2">
      <c r="G26" s="65"/>
      <c r="H26" s="47"/>
    </row>
    <row r="31" spans="2:16" x14ac:dyDescent="0.2">
      <c r="I31" s="66"/>
    </row>
    <row r="39" spans="2:7" x14ac:dyDescent="0.2">
      <c r="B39" s="28" t="s">
        <v>0</v>
      </c>
      <c r="D39" s="33"/>
      <c r="E39" s="33"/>
      <c r="F39" s="33"/>
    </row>
    <row r="40" spans="2:7" x14ac:dyDescent="0.2">
      <c r="B40" s="92" t="s">
        <v>47</v>
      </c>
      <c r="C40" s="117"/>
      <c r="D40" s="117"/>
      <c r="E40" s="117"/>
      <c r="F40" s="117"/>
      <c r="G40" s="117"/>
    </row>
  </sheetData>
  <sheetProtection algorithmName="SHA-512" hashValue="nvgQ8nqpzwpwd0Wons17jxoye3WY5DOIQoJF9+iXHWXTGRv2FgBsL0datQ4B3FWWVIrCYY/frZHmJHxJTSOCpQ==" saltValue="/UqofPTV4eGqYnt4D83Gig==" spinCount="100000" sheet="1" objects="1" scenarios="1"/>
  <mergeCells count="27">
    <mergeCell ref="A1:J1"/>
    <mergeCell ref="I21:J21"/>
    <mergeCell ref="G20:H20"/>
    <mergeCell ref="G21:H21"/>
    <mergeCell ref="E16:F16"/>
    <mergeCell ref="I16:J16"/>
    <mergeCell ref="O21:P21"/>
    <mergeCell ref="O22:P22"/>
    <mergeCell ref="A3:J3"/>
    <mergeCell ref="G16:H16"/>
    <mergeCell ref="I20:J20"/>
    <mergeCell ref="O16:P16"/>
    <mergeCell ref="M16:N16"/>
    <mergeCell ref="K16:L16"/>
    <mergeCell ref="O20:P20"/>
    <mergeCell ref="B40:G40"/>
    <mergeCell ref="K22:L22"/>
    <mergeCell ref="M22:N22"/>
    <mergeCell ref="M20:N20"/>
    <mergeCell ref="M21:N21"/>
    <mergeCell ref="I22:J22"/>
    <mergeCell ref="G22:H22"/>
    <mergeCell ref="K20:L20"/>
    <mergeCell ref="K21:L21"/>
    <mergeCell ref="E20:F20"/>
    <mergeCell ref="E21:F21"/>
    <mergeCell ref="E22:F22"/>
  </mergeCells>
  <dataValidations count="2">
    <dataValidation type="list" allowBlank="1" showInputMessage="1" showErrorMessage="1" sqref="C7">
      <formula1>$B$18:$B$22</formula1>
    </dataValidation>
    <dataValidation type="list" allowBlank="1" showInputMessage="1" showErrorMessage="1" sqref="C5">
      <formula1>"NGET1, NGET2, SPT1,SPT2, SPT3, SHET1"</formula1>
    </dataValidation>
  </dataValidations>
  <hyperlinks>
    <hyperlink ref="B40" r:id="rId1"/>
  </hyperlinks>
  <pageMargins left="0.75" right="0.75" top="1" bottom="1" header="0.5" footer="0.5"/>
  <pageSetup paperSize="9" scale="9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6A2C91"/>
  </sheetPr>
  <dimension ref="A1"/>
  <sheetViews>
    <sheetView showGridLines="0" showRowColHeaders="0" zoomScaleNormal="100" workbookViewId="0">
      <selection activeCell="R12" sqref="R12"/>
    </sheetView>
  </sheetViews>
  <sheetFormatPr defaultRowHeight="12.75" x14ac:dyDescent="0.2"/>
  <sheetData/>
  <sheetProtection algorithmName="SHA-512" hashValue="dG/L9wfHlJ4fXY4gBbiT7I8Anjfc5hV3UKvSTXMZfa4qfxjnpUF7Yy/aDf8WZ4SOBYRsePzh099dmsMHRgtdhA==" saltValue="iPsdNleuOAAaubRJi7/svQ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9FE3A0DFBDDF4B86E3D79E9FDBE029" ma:contentTypeVersion="13" ma:contentTypeDescription="Create a new document." ma:contentTypeScope="" ma:versionID="c4056161ccb42b49287935afa82d6004">
  <xsd:schema xmlns:xsd="http://www.w3.org/2001/XMLSchema" xmlns:xs="http://www.w3.org/2001/XMLSchema" xmlns:p="http://schemas.microsoft.com/office/2006/metadata/properties" xmlns:ns3="058e8728-260f-4dfb-8787-4ebe17203182" xmlns:ns4="63f065d3-f48e-4d2d-a5d5-b4becdeb24fc" targetNamespace="http://schemas.microsoft.com/office/2006/metadata/properties" ma:root="true" ma:fieldsID="57ed7ef241e961b1fa78b29baf951aa6" ns3:_="" ns4:_="">
    <xsd:import namespace="058e8728-260f-4dfb-8787-4ebe17203182"/>
    <xsd:import namespace="63f065d3-f48e-4d2d-a5d5-b4becdeb24f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8e8728-260f-4dfb-8787-4ebe172031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f065d3-f48e-4d2d-a5d5-b4becdeb24f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304BD9-D6DD-4C9E-A34E-A318189D571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8FE646E-B999-43EE-9A93-7E44D13E5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8e8728-260f-4dfb-8787-4ebe17203182"/>
    <ds:schemaRef ds:uri="63f065d3-f48e-4d2d-a5d5-b4becdeb24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D47C04F-2CFA-41F2-B691-312917E1C191}">
  <ds:schemaRefs>
    <ds:schemaRef ds:uri="http://purl.org/dc/dcmitype/"/>
    <ds:schemaRef ds:uri="http://purl.org/dc/elements/1.1/"/>
    <ds:schemaRef ds:uri="63f065d3-f48e-4d2d-a5d5-b4becdeb24fc"/>
    <ds:schemaRef ds:uri="http://purl.org/dc/terms/"/>
    <ds:schemaRef ds:uri="http://schemas.microsoft.com/office/2006/documentManagement/types"/>
    <ds:schemaRef ds:uri="058e8728-260f-4dfb-8787-4ebe17203182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154</vt:i4>
      </vt:variant>
    </vt:vector>
  </HeadingPairs>
  <TitlesOfParts>
    <vt:vector size="159" baseType="lpstr">
      <vt:lpstr>Menu</vt:lpstr>
      <vt:lpstr>Onshore Entry Fees</vt:lpstr>
      <vt:lpstr>Offshore Entry Fees</vt:lpstr>
      <vt:lpstr>Exit Fees</vt:lpstr>
      <vt:lpstr>Zonal Map</vt:lpstr>
      <vt:lpstr>Base</vt:lpstr>
      <vt:lpstr>'Exit Fees'!ExitFee</vt:lpstr>
      <vt:lpstr>ExitMW</vt:lpstr>
      <vt:lpstr>ExitNGET1a</vt:lpstr>
      <vt:lpstr>ExitNGET1b</vt:lpstr>
      <vt:lpstr>ExitNGET1c</vt:lpstr>
      <vt:lpstr>ExitNGET1d</vt:lpstr>
      <vt:lpstr>ExitNGET1e</vt:lpstr>
      <vt:lpstr>ExitNGET1f</vt:lpstr>
      <vt:lpstr>ExitNGET1g</vt:lpstr>
      <vt:lpstr>ExitNGET2a</vt:lpstr>
      <vt:lpstr>ExitNGET2b</vt:lpstr>
      <vt:lpstr>ExitNGET2c</vt:lpstr>
      <vt:lpstr>ExitNGET2d</vt:lpstr>
      <vt:lpstr>ExitNGET2e</vt:lpstr>
      <vt:lpstr>ExitNGET2f</vt:lpstr>
      <vt:lpstr>ExitNGET2g</vt:lpstr>
      <vt:lpstr>ExitSHET1a</vt:lpstr>
      <vt:lpstr>ExitSHET1b</vt:lpstr>
      <vt:lpstr>ExitSHET1c</vt:lpstr>
      <vt:lpstr>ExitSHET1d</vt:lpstr>
      <vt:lpstr>ExitSHET1e</vt:lpstr>
      <vt:lpstr>ExitSHET1f</vt:lpstr>
      <vt:lpstr>ExitSHET1g</vt:lpstr>
      <vt:lpstr>ExitSPT1a</vt:lpstr>
      <vt:lpstr>ExitSPT1b</vt:lpstr>
      <vt:lpstr>ExitSPT1c</vt:lpstr>
      <vt:lpstr>ExitSPT1d</vt:lpstr>
      <vt:lpstr>ExitSPT1e</vt:lpstr>
      <vt:lpstr>ExitSPT1f</vt:lpstr>
      <vt:lpstr>ExitSPT1g</vt:lpstr>
      <vt:lpstr>ExitSPT2a</vt:lpstr>
      <vt:lpstr>ExitSPT2b</vt:lpstr>
      <vt:lpstr>ExitSPT2c</vt:lpstr>
      <vt:lpstr>ExitSPT2d</vt:lpstr>
      <vt:lpstr>ExitSPT2e</vt:lpstr>
      <vt:lpstr>ExitSPT2f</vt:lpstr>
      <vt:lpstr>ExitSPT2g</vt:lpstr>
      <vt:lpstr>ExitSPT3a</vt:lpstr>
      <vt:lpstr>ExitSPT3b</vt:lpstr>
      <vt:lpstr>ExitSPT3c</vt:lpstr>
      <vt:lpstr>ExitSPT3d</vt:lpstr>
      <vt:lpstr>ExitSPT3e</vt:lpstr>
      <vt:lpstr>ExitSPT3f</vt:lpstr>
      <vt:lpstr>ExitSPT3g</vt:lpstr>
      <vt:lpstr>ExitTypeFee</vt:lpstr>
      <vt:lpstr>ExitZone</vt:lpstr>
      <vt:lpstr>ExitZoneCSH3</vt:lpstr>
      <vt:lpstr>ExitZoneCSH4</vt:lpstr>
      <vt:lpstr>ExitZoneCSH5</vt:lpstr>
      <vt:lpstr>ExitZoneCSH6</vt:lpstr>
      <vt:lpstr>ExitZoneCSH7</vt:lpstr>
      <vt:lpstr>ExitZoneCSP1</vt:lpstr>
      <vt:lpstr>ExitZoneCSP2</vt:lpstr>
      <vt:lpstr>ExitZoneCSP3</vt:lpstr>
      <vt:lpstr>ExitZoneCSP4</vt:lpstr>
      <vt:lpstr>ExitZoneCSP5</vt:lpstr>
      <vt:lpstr>ExitZoneCSP6</vt:lpstr>
      <vt:lpstr>ExitZoneCSP7</vt:lpstr>
      <vt:lpstr>f</vt:lpstr>
      <vt:lpstr>Fee</vt:lpstr>
      <vt:lpstr>feenovat</vt:lpstr>
      <vt:lpstr>'Offshore Entry Fees'!feenovat2</vt:lpstr>
      <vt:lpstr>feenovat2</vt:lpstr>
      <vt:lpstr>'Exit Fees'!fees</vt:lpstr>
      <vt:lpstr>'Offshore Entry Fees'!fees</vt:lpstr>
      <vt:lpstr>g</vt:lpstr>
      <vt:lpstr>MW</vt:lpstr>
      <vt:lpstr>NGET1base1</vt:lpstr>
      <vt:lpstr>NGET1base2</vt:lpstr>
      <vt:lpstr>NGET1base3</vt:lpstr>
      <vt:lpstr>NGET1rate1</vt:lpstr>
      <vt:lpstr>NGET1rate2</vt:lpstr>
      <vt:lpstr>NGET1rate3</vt:lpstr>
      <vt:lpstr>NGET2base1</vt:lpstr>
      <vt:lpstr>NGET2base2</vt:lpstr>
      <vt:lpstr>NGET2base3</vt:lpstr>
      <vt:lpstr>NGET2rate1</vt:lpstr>
      <vt:lpstr>NGET2rate2</vt:lpstr>
      <vt:lpstr>NGET2rate3</vt:lpstr>
      <vt:lpstr>offshoreapplicationfee</vt:lpstr>
      <vt:lpstr>offshoreentryfee</vt:lpstr>
      <vt:lpstr>OffshoreNGET1</vt:lpstr>
      <vt:lpstr>OffshoreNGET2</vt:lpstr>
      <vt:lpstr>OffshoreSHET1</vt:lpstr>
      <vt:lpstr>'Offshore Entry Fees'!offshoresite</vt:lpstr>
      <vt:lpstr>offshoresite</vt:lpstr>
      <vt:lpstr>OffshoreSPT1</vt:lpstr>
      <vt:lpstr>OffshoreSPT2</vt:lpstr>
      <vt:lpstr>OffshoreSPT3</vt:lpstr>
      <vt:lpstr>OffshoreTypeFee</vt:lpstr>
      <vt:lpstr>onshorefee</vt:lpstr>
      <vt:lpstr>onshorezone</vt:lpstr>
      <vt:lpstr>'Offshore Entry Fees'!platform</vt:lpstr>
      <vt:lpstr>platform</vt:lpstr>
      <vt:lpstr>Rate</vt:lpstr>
      <vt:lpstr>SHET1base1</vt:lpstr>
      <vt:lpstr>SHET1base2</vt:lpstr>
      <vt:lpstr>SHET1base3</vt:lpstr>
      <vt:lpstr>SHET1rate1</vt:lpstr>
      <vt:lpstr>SHET1rate2</vt:lpstr>
      <vt:lpstr>SHET1rate3</vt:lpstr>
      <vt:lpstr>SPT1base1</vt:lpstr>
      <vt:lpstr>SPT1base2</vt:lpstr>
      <vt:lpstr>SPT1base3</vt:lpstr>
      <vt:lpstr>SPT1rate1</vt:lpstr>
      <vt:lpstr>SPT1rate2</vt:lpstr>
      <vt:lpstr>SPT1rate3</vt:lpstr>
      <vt:lpstr>SPT2base1</vt:lpstr>
      <vt:lpstr>SPT2base2</vt:lpstr>
      <vt:lpstr>SPT2base3</vt:lpstr>
      <vt:lpstr>SPT2rate1</vt:lpstr>
      <vt:lpstr>SPT2rate2</vt:lpstr>
      <vt:lpstr>SPT2rate3</vt:lpstr>
      <vt:lpstr>SPT3base1</vt:lpstr>
      <vt:lpstr>SPT3base2</vt:lpstr>
      <vt:lpstr>SPT3base3</vt:lpstr>
      <vt:lpstr>SPT3rate1</vt:lpstr>
      <vt:lpstr>SPT3rate2</vt:lpstr>
      <vt:lpstr>SPT3rate3</vt:lpstr>
      <vt:lpstr>TypeFee</vt:lpstr>
      <vt:lpstr>VAT</vt:lpstr>
      <vt:lpstr>zoneabase1</vt:lpstr>
      <vt:lpstr>zoneabase2</vt:lpstr>
      <vt:lpstr>zoneabase3</vt:lpstr>
      <vt:lpstr>zonearate1</vt:lpstr>
      <vt:lpstr>zonearate2</vt:lpstr>
      <vt:lpstr>zonearate3</vt:lpstr>
      <vt:lpstr>zonebNGbase1</vt:lpstr>
      <vt:lpstr>zonebNGbase2</vt:lpstr>
      <vt:lpstr>zonebNGbase3</vt:lpstr>
      <vt:lpstr>zonebNGrate1</vt:lpstr>
      <vt:lpstr>zonebNGrate2</vt:lpstr>
      <vt:lpstr>zonebNGrate3</vt:lpstr>
      <vt:lpstr>zonebSPbase1</vt:lpstr>
      <vt:lpstr>zonebSPbase2</vt:lpstr>
      <vt:lpstr>zonebSPbase3</vt:lpstr>
      <vt:lpstr>zonebSPrate1</vt:lpstr>
      <vt:lpstr>zonebSPrate2</vt:lpstr>
      <vt:lpstr>zonebSPrate3</vt:lpstr>
      <vt:lpstr>zonecSHbase1</vt:lpstr>
      <vt:lpstr>zonecSHbase2</vt:lpstr>
      <vt:lpstr>zonecSHbase3</vt:lpstr>
      <vt:lpstr>zonecSHrate1</vt:lpstr>
      <vt:lpstr>zonecSHrate2</vt:lpstr>
      <vt:lpstr>zonecSHrate3</vt:lpstr>
      <vt:lpstr>zonecSPbase1</vt:lpstr>
      <vt:lpstr>zonecSPbase2</vt:lpstr>
      <vt:lpstr>zonecSPbase3</vt:lpstr>
      <vt:lpstr>zonecSPrate1</vt:lpstr>
      <vt:lpstr>zonecSPrate2</vt:lpstr>
      <vt:lpstr>zonecSPrate3</vt:lpstr>
      <vt:lpstr>'Offshore Entry Fees'!zoneoffshore</vt:lpstr>
      <vt:lpstr>zoneoffshore</vt:lpstr>
    </vt:vector>
  </TitlesOfParts>
  <Company>National 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Charge Modeller - new prototype</dc:title>
  <dc:subject>Version 0.1</dc:subject>
  <dc:creator>deepak.mistry</dc:creator>
  <cp:lastModifiedBy>Grayson, Alice</cp:lastModifiedBy>
  <cp:lastPrinted>2014-08-17T20:10:25Z</cp:lastPrinted>
  <dcterms:created xsi:type="dcterms:W3CDTF">2009-04-09T11:04:20Z</dcterms:created>
  <dcterms:modified xsi:type="dcterms:W3CDTF">2019-10-21T14:09:14Z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0x010100719FE3A0DFBDDF4B86E3D79E9FDBE029</vt:lpwstr>
  </property>
</Properties>
</file>